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-DATA\Documents\Downloads\필요엑셀\"/>
    </mc:Choice>
  </mc:AlternateContent>
  <xr:revisionPtr revIDLastSave="0" documentId="13_ncr:1_{CF584074-345E-4266-BB6C-3C78AC85CC73}" xr6:coauthVersionLast="47" xr6:coauthVersionMax="47" xr10:uidLastSave="{00000000-0000-0000-0000-000000000000}"/>
  <bookViews>
    <workbookView xWindow="15" yWindow="0" windowWidth="38385" windowHeight="15600" xr2:uid="{C36310AB-5313-4119-B052-7AD1631E21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" i="1" l="1" a="1"/>
  <c r="T3" i="1" s="1"/>
  <c r="S8" i="1"/>
  <c r="S7" i="1"/>
  <c r="S6" i="1"/>
  <c r="S5" i="1"/>
  <c r="S4" i="1"/>
  <c r="S3" i="1"/>
  <c r="L3" i="1" a="1"/>
  <c r="L3" i="1" s="1"/>
  <c r="L4" i="1" a="1"/>
  <c r="L4" i="1" s="1"/>
  <c r="L5" i="1" a="1"/>
  <c r="L5" i="1" s="1"/>
  <c r="L6" i="1" a="1"/>
  <c r="L6" i="1" s="1"/>
  <c r="L7" i="1" a="1"/>
  <c r="L7" i="1" s="1"/>
  <c r="L8" i="1" a="1"/>
  <c r="L8" i="1" s="1"/>
  <c r="O3" i="1" l="1" a="1"/>
  <c r="O3" i="1" s="1"/>
  <c r="T4" i="1" a="1"/>
  <c r="T4" i="1" s="1"/>
  <c r="U4" i="1" a="1"/>
  <c r="U4" i="1" s="1"/>
  <c r="V4" i="1" a="1"/>
  <c r="V4" i="1" s="1"/>
  <c r="V5" i="1" a="1"/>
  <c r="V5" i="1" s="1"/>
  <c r="U5" i="1" a="1"/>
  <c r="U5" i="1" s="1"/>
  <c r="T5" i="1" a="1"/>
  <c r="T5" i="1" s="1"/>
  <c r="U6" i="1" a="1"/>
  <c r="U6" i="1" s="1"/>
  <c r="T6" i="1" a="1"/>
  <c r="T6" i="1" s="1"/>
  <c r="V6" i="1" a="1"/>
  <c r="V6" i="1" s="1"/>
  <c r="T7" i="1" a="1"/>
  <c r="T7" i="1" s="1"/>
  <c r="V7" i="1" a="1"/>
  <c r="V7" i="1" s="1"/>
  <c r="U7" i="1" a="1"/>
  <c r="U7" i="1" s="1"/>
  <c r="V8" i="1" a="1"/>
  <c r="V8" i="1" s="1"/>
  <c r="U8" i="1" a="1"/>
  <c r="U8" i="1" s="1"/>
  <c r="T8" i="1" a="1"/>
  <c r="T8" i="1" s="1"/>
  <c r="M8" i="1" a="1"/>
  <c r="M8" i="1" s="1"/>
  <c r="N8" i="1" a="1"/>
  <c r="N8" i="1" s="1"/>
  <c r="O8" i="1" a="1"/>
  <c r="O8" i="1" s="1"/>
  <c r="M7" i="1" a="1"/>
  <c r="M7" i="1" s="1"/>
  <c r="O7" i="1" a="1"/>
  <c r="O7" i="1" s="1"/>
  <c r="N7" i="1" a="1"/>
  <c r="N7" i="1" s="1"/>
  <c r="O6" i="1" a="1"/>
  <c r="O6" i="1" s="1"/>
  <c r="N6" i="1" a="1"/>
  <c r="N6" i="1" s="1"/>
  <c r="M6" i="1" a="1"/>
  <c r="M6" i="1" s="1"/>
  <c r="N5" i="1" a="1"/>
  <c r="N5" i="1" s="1"/>
  <c r="M5" i="1" a="1"/>
  <c r="M5" i="1" s="1"/>
  <c r="O5" i="1" a="1"/>
  <c r="O5" i="1" s="1"/>
  <c r="M4" i="1" a="1"/>
  <c r="M4" i="1" s="1"/>
  <c r="O4" i="1" a="1"/>
  <c r="O4" i="1" s="1"/>
  <c r="N4" i="1" a="1"/>
  <c r="N4" i="1" s="1"/>
  <c r="M3" i="1" a="1"/>
  <c r="M3" i="1" s="1"/>
  <c r="N3" i="1" a="1"/>
  <c r="N3" i="1" s="1"/>
  <c r="V3" i="1" l="1" a="1"/>
  <c r="V3" i="1" s="1"/>
  <c r="U3" i="1" a="1"/>
  <c r="U3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<sst xmlns="http://schemas.openxmlformats.org/spreadsheetml/2006/main" count="72" uniqueCount="21">
  <si>
    <t>A기관</t>
    <phoneticPr fontId="1" type="noConversion"/>
  </si>
  <si>
    <t>B기관</t>
    <phoneticPr fontId="1" type="noConversion"/>
  </si>
  <si>
    <t>물품 종류</t>
    <phoneticPr fontId="1" type="noConversion"/>
  </si>
  <si>
    <t>Expire date</t>
    <phoneticPr fontId="1" type="noConversion"/>
  </si>
  <si>
    <t>수량</t>
    <phoneticPr fontId="1" type="noConversion"/>
  </si>
  <si>
    <t>발송일</t>
    <phoneticPr fontId="1" type="noConversion"/>
  </si>
  <si>
    <t>도착지</t>
  </si>
  <si>
    <t>tube type</t>
  </si>
  <si>
    <t>Expired date</t>
  </si>
  <si>
    <t>Quantity(ea)</t>
  </si>
  <si>
    <t>물품 1</t>
    <phoneticPr fontId="1" type="noConversion"/>
  </si>
  <si>
    <t>물품 2</t>
    <phoneticPr fontId="1" type="noConversion"/>
  </si>
  <si>
    <t>물품 3</t>
    <phoneticPr fontId="1" type="noConversion"/>
  </si>
  <si>
    <t>기관종류</t>
    <phoneticPr fontId="1" type="noConversion"/>
  </si>
  <si>
    <t>공기업</t>
    <phoneticPr fontId="1" type="noConversion"/>
  </si>
  <si>
    <t>대학</t>
    <phoneticPr fontId="1" type="noConversion"/>
  </si>
  <si>
    <t>도착지</t>
    <phoneticPr fontId="1" type="noConversion"/>
  </si>
  <si>
    <t>기준: 제일 최신 일자</t>
    <phoneticPr fontId="1" type="noConversion"/>
  </si>
  <si>
    <t>표 1</t>
    <phoneticPr fontId="1" type="noConversion"/>
  </si>
  <si>
    <t>표 2</t>
    <phoneticPr fontId="1" type="noConversion"/>
  </si>
  <si>
    <t>=MAXIFS($C$3:$C$10,$E$3:$E$10,Q3,$F$3:$F$10,R3)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</si>
</sst>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4" tint="0.399975585192419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1" defaultTableStyle="TableStyleMedium2" defaultPivotStyle="PivotStyleLight16">
    <tableStyle name="Invisible" pivot="0" table="0" count="0" xr9:uid="{20376AAB-F5D6-400A-89ED-6C8446BD055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381000</xdr:colOff>
      <xdr:row>12</xdr:row>
      <xdr:rowOff>85725</xdr:rowOff>
    </xdr:from>
    <xdr:to>
      <xdr:col>12</xdr:col>
      <xdr:colOff>494427</xdr:colOff>
      <xdr:row>30</xdr:row>
      <xdr:rowOff>9063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4D29990-0B56-47C2-CE84-F58D46EC9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86125" y="2600325"/>
          <a:ext cx="6980952" cy="36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FDCA7-FF5F-4714-A136-B9810B7ABBE2}">
  <dimension ref="C1:V10"/>
  <sheetViews>
    <sheetView tabSelected="1" zoomScaleNormal="100" workbookViewId="0">
      <selection activeCell="S10" sqref="S10"/>
    </sheetView>
  </sheetViews>
  <sheetFormatPr defaultRowHeight="16.5" x14ac:dyDescent="0.3"/>
  <cols>
    <col min="3" max="3" width="11.125" customWidth="1"/>
    <col min="4" max="4" width="9" bestFit="1" customWidth="1"/>
    <col min="5" max="5" width="7.125" bestFit="1" customWidth="1"/>
    <col min="6" max="6" width="9.625" bestFit="1" customWidth="1"/>
    <col min="7" max="8" width="12.375" bestFit="1" customWidth="1"/>
    <col min="9" max="9" width="11" bestFit="1" customWidth="1"/>
    <col min="10" max="10" width="6.125" customWidth="1"/>
    <col min="11" max="11" width="12.375" bestFit="1" customWidth="1"/>
    <col min="12" max="12" width="19.125" customWidth="1"/>
    <col min="13" max="13" width="11.25" bestFit="1" customWidth="1"/>
    <col min="14" max="14" width="12.375" bestFit="1" customWidth="1"/>
    <col min="19" max="19" width="11.875" bestFit="1" customWidth="1"/>
  </cols>
  <sheetData>
    <row r="1" spans="3:22" x14ac:dyDescent="0.3">
      <c r="C1" t="s">
        <v>18</v>
      </c>
      <c r="J1" t="s">
        <v>19</v>
      </c>
      <c r="L1" s="3" t="s">
        <v>17</v>
      </c>
      <c r="Q1" t="s">
        <v>19</v>
      </c>
      <c r="S1" s="3" t="s">
        <v>17</v>
      </c>
    </row>
    <row r="2" spans="3:22" x14ac:dyDescent="0.3">
      <c r="C2" s="1" t="s">
        <v>5</v>
      </c>
      <c r="D2" s="1" t="s">
        <v>13</v>
      </c>
      <c r="E2" s="1" t="s">
        <v>6</v>
      </c>
      <c r="F2" s="1" t="s">
        <v>7</v>
      </c>
      <c r="G2" s="1" t="s">
        <v>8</v>
      </c>
      <c r="H2" s="1" t="s">
        <v>9</v>
      </c>
      <c r="J2" s="2" t="s">
        <v>16</v>
      </c>
      <c r="K2" s="2" t="s">
        <v>2</v>
      </c>
      <c r="L2" s="2" t="s">
        <v>5</v>
      </c>
      <c r="M2" s="2" t="s">
        <v>13</v>
      </c>
      <c r="N2" s="2" t="s">
        <v>3</v>
      </c>
      <c r="O2" s="2" t="s">
        <v>4</v>
      </c>
      <c r="Q2" s="2" t="s">
        <v>16</v>
      </c>
      <c r="R2" s="2" t="s">
        <v>2</v>
      </c>
      <c r="S2" s="2" t="s">
        <v>5</v>
      </c>
      <c r="T2" s="2" t="s">
        <v>13</v>
      </c>
      <c r="U2" s="2" t="s">
        <v>3</v>
      </c>
      <c r="V2" s="2" t="s">
        <v>4</v>
      </c>
    </row>
    <row r="3" spans="3:22" x14ac:dyDescent="0.3">
      <c r="C3" s="4">
        <v>44562</v>
      </c>
      <c r="D3" s="2" t="s">
        <v>14</v>
      </c>
      <c r="E3" s="2" t="s">
        <v>0</v>
      </c>
      <c r="F3" s="2" t="s">
        <v>10</v>
      </c>
      <c r="G3" s="4">
        <v>44986</v>
      </c>
      <c r="H3" s="2">
        <v>90</v>
      </c>
      <c r="J3" s="2" t="s">
        <v>0</v>
      </c>
      <c r="K3" s="1" t="s">
        <v>10</v>
      </c>
      <c r="L3" s="6" cm="1">
        <f t="array" ref="L3">MAX(_xlfn.UNIQUE(IF(J3&amp;K3=$E$3:$E$10&amp;$F$3:$F$10,$C$3:$C$10,"")))</f>
        <v>44621</v>
      </c>
      <c r="M3" s="2" t="str" cm="1">
        <f t="array" ref="M3">INDEX($D$3:$D$10,MATCH(L3&amp;J3&amp;K3,$C$3:$C$10&amp;$E$3:$E$10&amp;$F$3:$F$10))</f>
        <v>공기업</v>
      </c>
      <c r="N3" s="4" cm="1">
        <f t="array" ref="N3">INDEX($G$3:$G$10,MATCH(L3&amp;J3&amp;K3,$C$3:$C$10&amp;$E$3:$E$10&amp;$F$3:$F$10))</f>
        <v>45078</v>
      </c>
      <c r="O3" s="2" cm="1">
        <f t="array" ref="O3">INDEX($H$3:$H$10,MATCH(L3&amp;J3&amp;K3,$C$3:$C$10&amp;$E$3:$E$10&amp;$F$3:$F$10))</f>
        <v>120</v>
      </c>
      <c r="Q3" s="2" t="s">
        <v>0</v>
      </c>
      <c r="R3" s="1" t="s">
        <v>10</v>
      </c>
      <c r="S3" s="6">
        <f>_xlfn.MAXIFS($C$3:$C$10,$E$3:$E$10,Q3,$F$3:$F$10,R3)</f>
        <v>44621</v>
      </c>
      <c r="T3" s="2" t="str" cm="1">
        <f t="array" ref="T3">INDEX($D$3:$D$10,MATCH(S3&amp;Q3&amp;R3,$C$3:$C$10&amp;$E$3:$E$10&amp;$F$3:$F$10))</f>
        <v>공기업</v>
      </c>
      <c r="U3" s="4" cm="1">
        <f t="array" ref="U3">INDEX($G$3:$G$10,MATCH(S3&amp;Q3&amp;R3,$C$3:$C$10&amp;$E$3:$E$10&amp;$F$3:$F$10))</f>
        <v>45078</v>
      </c>
      <c r="V3" s="2" cm="1">
        <f t="array" ref="V3">INDEX($H$3:$H$10,MATCH(S3&amp;Q3&amp;R3,$C$3:$C$10&amp;$E$3:$E$10&amp;$F$3:$F$10))</f>
        <v>120</v>
      </c>
    </row>
    <row r="4" spans="3:22" x14ac:dyDescent="0.3">
      <c r="C4" s="4">
        <v>44562</v>
      </c>
      <c r="D4" s="2" t="s">
        <v>14</v>
      </c>
      <c r="E4" s="2" t="s">
        <v>0</v>
      </c>
      <c r="F4" s="2" t="s">
        <v>11</v>
      </c>
      <c r="G4" s="4">
        <v>45017</v>
      </c>
      <c r="H4" s="2">
        <v>100</v>
      </c>
      <c r="J4" s="2" t="s">
        <v>0</v>
      </c>
      <c r="K4" s="1" t="s">
        <v>11</v>
      </c>
      <c r="L4" s="6" cm="1">
        <f t="array" ref="L4">MAX(_xlfn.UNIQUE(IF(J4&amp;K4=$E$3:$E$10&amp;$F$3:$F$10,$C$3:$C$10,"")))</f>
        <v>44593</v>
      </c>
      <c r="M4" s="2" t="str" cm="1">
        <f t="array" ref="M4">INDEX($D$3:$D$10,MATCH(L4&amp;J4&amp;K4,$C$3:$C$10&amp;$E$3:$E$10&amp;$F$3:$F$10))</f>
        <v>공기업</v>
      </c>
      <c r="N4" s="4" cm="1">
        <f t="array" ref="N4">INDEX($G$3:$G$10,MATCH(L4&amp;J4&amp;K4,$C$3:$C$10&amp;$E$3:$E$10&amp;$F$3:$F$10))</f>
        <v>45017</v>
      </c>
      <c r="O4" s="2" cm="1">
        <f t="array" ref="O4">INDEX($H$3:$H$10,MATCH(L4&amp;J4&amp;K4,$C$3:$C$10&amp;$E$3:$E$10&amp;$F$3:$F$10))</f>
        <v>10</v>
      </c>
      <c r="Q4" s="2" t="s">
        <v>0</v>
      </c>
      <c r="R4" s="1" t="s">
        <v>11</v>
      </c>
      <c r="S4" s="6">
        <f t="shared" ref="S4:S8" si="0">_xlfn.MAXIFS($C$3:$C$10,$E$3:$E$10,Q4,$F$3:$F$10,R4)</f>
        <v>44593</v>
      </c>
      <c r="T4" s="2" t="str" cm="1">
        <f t="array" ref="T4">INDEX($D$3:$D$10,MATCH(S4&amp;Q4&amp;R4,$C$3:$C$10&amp;$E$3:$E$10&amp;$F$3:$F$10))</f>
        <v>공기업</v>
      </c>
      <c r="U4" s="4" cm="1">
        <f t="array" ref="U4">INDEX($G$3:$G$10,MATCH(S4&amp;Q4&amp;R4,$C$3:$C$10&amp;$E$3:$E$10&amp;$F$3:$F$10))</f>
        <v>45017</v>
      </c>
      <c r="V4" s="2" cm="1">
        <f t="array" ref="V4">INDEX($H$3:$H$10,MATCH(S4&amp;Q4&amp;R4,$C$3:$C$10&amp;$E$3:$E$10&amp;$F$3:$F$10))</f>
        <v>10</v>
      </c>
    </row>
    <row r="5" spans="3:22" x14ac:dyDescent="0.3">
      <c r="C5" s="4">
        <v>44562</v>
      </c>
      <c r="D5" s="2" t="s">
        <v>14</v>
      </c>
      <c r="E5" s="2" t="s">
        <v>0</v>
      </c>
      <c r="F5" s="2" t="s">
        <v>12</v>
      </c>
      <c r="G5" s="4">
        <v>45047</v>
      </c>
      <c r="H5" s="2">
        <v>110</v>
      </c>
      <c r="J5" s="2" t="s">
        <v>0</v>
      </c>
      <c r="K5" s="1" t="s">
        <v>12</v>
      </c>
      <c r="L5" s="6" cm="1">
        <f t="array" ref="L5">MAX(_xlfn.UNIQUE(IF(J5&amp;K5=$E$3:$E$10&amp;$F$3:$F$10,$C$3:$C$10,"")))</f>
        <v>44562</v>
      </c>
      <c r="M5" s="2" t="str" cm="1">
        <f t="array" ref="M5">INDEX($D$3:$D$10,MATCH(L5&amp;J5&amp;K5,$C$3:$C$10&amp;$E$3:$E$10&amp;$F$3:$F$10))</f>
        <v>공기업</v>
      </c>
      <c r="N5" s="4" cm="1">
        <f t="array" ref="N5">INDEX($G$3:$G$10,MATCH(L5&amp;J5&amp;K5,$C$3:$C$10&amp;$E$3:$E$10&amp;$F$3:$F$10))</f>
        <v>45047</v>
      </c>
      <c r="O5" s="2" cm="1">
        <f t="array" ref="O5">INDEX($H$3:$H$10,MATCH(L5&amp;J5&amp;K5,$C$3:$C$10&amp;$E$3:$E$10&amp;$F$3:$F$10))</f>
        <v>110</v>
      </c>
      <c r="Q5" s="2" t="s">
        <v>0</v>
      </c>
      <c r="R5" s="1" t="s">
        <v>12</v>
      </c>
      <c r="S5" s="6">
        <f t="shared" si="0"/>
        <v>44562</v>
      </c>
      <c r="T5" s="2" t="str" cm="1">
        <f t="array" ref="T5">INDEX($D$3:$D$10,MATCH(S5&amp;Q5&amp;R5,$C$3:$C$10&amp;$E$3:$E$10&amp;$F$3:$F$10))</f>
        <v>공기업</v>
      </c>
      <c r="U5" s="4" cm="1">
        <f t="array" ref="U5">INDEX($G$3:$G$10,MATCH(S5&amp;Q5&amp;R5,$C$3:$C$10&amp;$E$3:$E$10&amp;$F$3:$F$10))</f>
        <v>45047</v>
      </c>
      <c r="V5" s="2" cm="1">
        <f t="array" ref="V5">INDEX($H$3:$H$10,MATCH(S5&amp;Q5&amp;R5,$C$3:$C$10&amp;$E$3:$E$10&amp;$F$3:$F$10))</f>
        <v>110</v>
      </c>
    </row>
    <row r="6" spans="3:22" x14ac:dyDescent="0.3">
      <c r="C6" s="4">
        <v>44562</v>
      </c>
      <c r="D6" s="2" t="s">
        <v>15</v>
      </c>
      <c r="E6" s="2" t="s">
        <v>1</v>
      </c>
      <c r="F6" s="5" t="s">
        <v>11</v>
      </c>
      <c r="G6" s="4">
        <v>45108</v>
      </c>
      <c r="H6" s="2">
        <v>130</v>
      </c>
      <c r="J6" s="2" t="s">
        <v>1</v>
      </c>
      <c r="K6" s="1" t="s">
        <v>10</v>
      </c>
      <c r="L6" s="6" cm="1">
        <f t="array" ref="L6">MAX(_xlfn.UNIQUE(IF(J6&amp;K6=$E$3:$E$10&amp;$F$3:$F$10,$C$3:$C$10,"")))</f>
        <v>44621</v>
      </c>
      <c r="M6" s="2" t="str" cm="1">
        <f t="array" ref="M6">INDEX($D$3:$D$10,MATCH(L6&amp;J6&amp;K6,$C$3:$C$10&amp;$E$3:$E$10&amp;$F$3:$F$10))</f>
        <v>대학</v>
      </c>
      <c r="N6" s="4" cm="1">
        <f t="array" ref="N6">INDEX($G$3:$G$10,MATCH(L6&amp;J6&amp;K6,$C$3:$C$10&amp;$E$3:$E$10&amp;$F$3:$F$10))</f>
        <v>45108</v>
      </c>
      <c r="O6" s="2" cm="1">
        <f t="array" ref="O6">INDEX($H$3:$H$10,MATCH(L6&amp;J6&amp;K6,$C$3:$C$10&amp;$E$3:$E$10&amp;$F$3:$F$10))</f>
        <v>130</v>
      </c>
      <c r="Q6" s="2" t="s">
        <v>1</v>
      </c>
      <c r="R6" s="1" t="s">
        <v>10</v>
      </c>
      <c r="S6" s="6">
        <f t="shared" si="0"/>
        <v>44621</v>
      </c>
      <c r="T6" s="2" t="str" cm="1">
        <f t="array" ref="T6">INDEX($D$3:$D$10,MATCH(S6&amp;Q6&amp;R6,$C$3:$C$10&amp;$E$3:$E$10&amp;$F$3:$F$10))</f>
        <v>대학</v>
      </c>
      <c r="U6" s="4" cm="1">
        <f t="array" ref="U6">INDEX($G$3:$G$10,MATCH(S6&amp;Q6&amp;R6,$C$3:$C$10&amp;$E$3:$E$10&amp;$F$3:$F$10))</f>
        <v>45108</v>
      </c>
      <c r="V6" s="2" cm="1">
        <f t="array" ref="V6">INDEX($H$3:$H$10,MATCH(S6&amp;Q6&amp;R6,$C$3:$C$10&amp;$E$3:$E$10&amp;$F$3:$F$10))</f>
        <v>130</v>
      </c>
    </row>
    <row r="7" spans="3:22" x14ac:dyDescent="0.3">
      <c r="C7" s="4">
        <v>44562</v>
      </c>
      <c r="D7" s="2" t="s">
        <v>15</v>
      </c>
      <c r="E7" s="2" t="s">
        <v>1</v>
      </c>
      <c r="F7" s="5" t="s">
        <v>12</v>
      </c>
      <c r="G7" s="4">
        <v>45108</v>
      </c>
      <c r="H7" s="2">
        <v>110</v>
      </c>
      <c r="J7" s="2" t="s">
        <v>1</v>
      </c>
      <c r="K7" s="1" t="s">
        <v>11</v>
      </c>
      <c r="L7" s="6" cm="1">
        <f t="array" ref="L7">MAX(_xlfn.UNIQUE(IF(J7&amp;K7=$E$3:$E$10&amp;$F$3:$F$10,$C$3:$C$10,"")))</f>
        <v>44562</v>
      </c>
      <c r="M7" s="2" t="str" cm="1">
        <f t="array" ref="M7">INDEX($D$3:$D$10,MATCH(L7&amp;J7&amp;K7,$C$3:$C$10&amp;$E$3:$E$10&amp;$F$3:$F$10))</f>
        <v>대학</v>
      </c>
      <c r="N7" s="4" cm="1">
        <f t="array" ref="N7">INDEX($G$3:$G$10,MATCH(L7&amp;J7&amp;K7,$C$3:$C$10&amp;$E$3:$E$10&amp;$F$3:$F$10))</f>
        <v>45108</v>
      </c>
      <c r="O7" s="2" cm="1">
        <f t="array" ref="O7">INDEX($H$3:$H$10,MATCH(L7&amp;J7&amp;K7,$C$3:$C$10&amp;$E$3:$E$10&amp;$F$3:$F$10))</f>
        <v>130</v>
      </c>
      <c r="Q7" s="2" t="s">
        <v>1</v>
      </c>
      <c r="R7" s="1" t="s">
        <v>11</v>
      </c>
      <c r="S7" s="6">
        <f t="shared" si="0"/>
        <v>44562</v>
      </c>
      <c r="T7" s="2" t="str" cm="1">
        <f t="array" ref="T7">INDEX($D$3:$D$10,MATCH(S7&amp;Q7&amp;R7,$C$3:$C$10&amp;$E$3:$E$10&amp;$F$3:$F$10))</f>
        <v>대학</v>
      </c>
      <c r="U7" s="4" cm="1">
        <f t="array" ref="U7">INDEX($G$3:$G$10,MATCH(S7&amp;Q7&amp;R7,$C$3:$C$10&amp;$E$3:$E$10&amp;$F$3:$F$10))</f>
        <v>45108</v>
      </c>
      <c r="V7" s="2" cm="1">
        <f t="array" ref="V7">INDEX($H$3:$H$10,MATCH(S7&amp;Q7&amp;R7,$C$3:$C$10&amp;$E$3:$E$10&amp;$F$3:$F$10))</f>
        <v>130</v>
      </c>
    </row>
    <row r="8" spans="3:22" x14ac:dyDescent="0.3">
      <c r="C8" s="4">
        <v>44593</v>
      </c>
      <c r="D8" s="2" t="s">
        <v>14</v>
      </c>
      <c r="E8" s="2" t="s">
        <v>0</v>
      </c>
      <c r="F8" s="2" t="s">
        <v>11</v>
      </c>
      <c r="G8" s="4">
        <v>45017</v>
      </c>
      <c r="H8" s="2">
        <v>10</v>
      </c>
      <c r="J8" s="2" t="s">
        <v>1</v>
      </c>
      <c r="K8" s="1" t="s">
        <v>12</v>
      </c>
      <c r="L8" s="6" cm="1">
        <f t="array" ref="L8">MAX(_xlfn.UNIQUE(IF(J8&amp;K8=$E$3:$E$10&amp;$F$3:$F$10,$C$3:$C$10,"")))</f>
        <v>44562</v>
      </c>
      <c r="M8" s="2" t="str" cm="1">
        <f t="array" ref="M8">INDEX($D$3:$D$10,MATCH(L8&amp;J8&amp;K8,$C$3:$C$10&amp;$E$3:$E$10&amp;$F$3:$F$10))</f>
        <v>대학</v>
      </c>
      <c r="N8" s="4" cm="1">
        <f t="array" ref="N8">INDEX($G$3:$G$10,MATCH(L8&amp;J8&amp;K8,$C$3:$C$10&amp;$E$3:$E$10&amp;$F$3:$F$10))</f>
        <v>45108</v>
      </c>
      <c r="O8" s="2" cm="1">
        <f t="array" ref="O8">INDEX($H$3:$H$10,MATCH(L8&amp;J8&amp;K8,$C$3:$C$10&amp;$E$3:$E$10&amp;$F$3:$F$10))</f>
        <v>110</v>
      </c>
      <c r="Q8" s="2" t="s">
        <v>1</v>
      </c>
      <c r="R8" s="1" t="s">
        <v>12</v>
      </c>
      <c r="S8" s="6">
        <f t="shared" si="0"/>
        <v>44562</v>
      </c>
      <c r="T8" s="2" t="str" cm="1">
        <f t="array" ref="T8">INDEX($D$3:$D$10,MATCH(S8&amp;Q8&amp;R8,$C$3:$C$10&amp;$E$3:$E$10&amp;$F$3:$F$10))</f>
        <v>대학</v>
      </c>
      <c r="U8" s="4" cm="1">
        <f t="array" ref="U8">INDEX($G$3:$G$10,MATCH(S8&amp;Q8&amp;R8,$C$3:$C$10&amp;$E$3:$E$10&amp;$F$3:$F$10))</f>
        <v>45108</v>
      </c>
      <c r="V8" s="2" cm="1">
        <f t="array" ref="V8">INDEX($H$3:$H$10,MATCH(S8&amp;Q8&amp;R8,$C$3:$C$10&amp;$E$3:$E$10&amp;$F$3:$F$10))</f>
        <v>110</v>
      </c>
    </row>
    <row r="9" spans="3:22" x14ac:dyDescent="0.3">
      <c r="C9" s="4">
        <v>44621</v>
      </c>
      <c r="D9" s="2" t="s">
        <v>14</v>
      </c>
      <c r="E9" s="2" t="s">
        <v>0</v>
      </c>
      <c r="F9" s="2" t="s">
        <v>10</v>
      </c>
      <c r="G9" s="4">
        <v>45078</v>
      </c>
      <c r="H9" s="2">
        <v>120</v>
      </c>
    </row>
    <row r="10" spans="3:22" x14ac:dyDescent="0.3">
      <c r="C10" s="4">
        <v>44621</v>
      </c>
      <c r="D10" s="2" t="s">
        <v>15</v>
      </c>
      <c r="E10" s="2" t="s">
        <v>1</v>
      </c>
      <c r="F10" s="2" t="s">
        <v>10</v>
      </c>
      <c r="G10" s="4">
        <v>45108</v>
      </c>
      <c r="H10" s="2">
        <v>130</v>
      </c>
      <c r="S10" s="7" t="s">
        <v>20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김선주</dc:creator>
  <cp:lastModifiedBy>ugnxpekr@gmail.com</cp:lastModifiedBy>
  <dcterms:created xsi:type="dcterms:W3CDTF">2023-04-17T06:03:52Z</dcterms:created>
  <dcterms:modified xsi:type="dcterms:W3CDTF">2023-04-17T08:36:30Z</dcterms:modified>
</cp:coreProperties>
</file>