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00_오늘 지금 여기\공부 하자\"/>
    </mc:Choice>
  </mc:AlternateContent>
  <xr:revisionPtr revIDLastSave="0" documentId="13_ncr:1_{3EAC5CB8-025F-45FC-B133-891C946ADE12}" xr6:coauthVersionLast="47" xr6:coauthVersionMax="47" xr10:uidLastSave="{00000000-0000-0000-0000-000000000000}"/>
  <bookViews>
    <workbookView xWindow="-120" yWindow="-120" windowWidth="29040" windowHeight="15840" tabRatio="919" firstSheet="1" activeTab="13" xr2:uid="{57AA8E49-4746-452B-84C2-B56CD539CEE9}"/>
  </bookViews>
  <sheets>
    <sheet name=" 유용한 핫키" sheetId="8" r:id="rId1"/>
    <sheet name="대시보드" sheetId="2" r:id="rId2"/>
    <sheet name="한줄 데이타 여러줄로" sheetId="16" r:id="rId3"/>
    <sheet name="여러개 그림 일괄 삽입" sheetId="19" r:id="rId4"/>
    <sheet name="그림배경 제거" sheetId="17" r:id="rId5"/>
    <sheet name="자동테두리" sheetId="18" r:id="rId6"/>
    <sheet name="빠른채우기 Value 오류" sheetId="20" r:id="rId7"/>
    <sheet name="숨겨진범위" sheetId="21" r:id="rId8"/>
    <sheet name="sumif함수" sheetId="12" r:id="rId9"/>
    <sheet name="subtotal 함수" sheetId="22" r:id="rId10"/>
    <sheet name="sumproduct" sheetId="23" r:id="rId11"/>
    <sheet name="countif함수" sheetId="24" r:id="rId12"/>
    <sheet name="countifs함수" sheetId="25" r:id="rId13"/>
    <sheet name="averageif함수" sheetId="26" r:id="rId14"/>
    <sheet name="Sheet5" sheetId="13" r:id="rId15"/>
    <sheet name="Sheet6" sheetId="14" r:id="rId16"/>
    <sheet name="Sheet7" sheetId="15" r:id="rId17"/>
    <sheet name="Sheet1" sheetId="9" r:id="rId18"/>
  </sheets>
  <definedNames>
    <definedName name="_xlnm._FilterDatabase" localSheetId="0" hidden="1">' 유용한 핫키'!$B$3:$G$7</definedName>
    <definedName name="_xlnm._FilterDatabase" localSheetId="7" hidden="1">숨겨진범위!$A$3:$B$11</definedName>
    <definedName name="_xlnm.Print_Area" localSheetId="0">' 유용한 핫키'!$A$1:$G$68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7" i="20" l="1"/>
  <c r="T16" i="20"/>
  <c r="T15" i="20"/>
  <c r="T14" i="20"/>
  <c r="T13" i="20"/>
  <c r="T12" i="20"/>
  <c r="T11" i="20"/>
  <c r="T10" i="20"/>
  <c r="T9" i="20"/>
  <c r="T8" i="20"/>
  <c r="T7" i="20"/>
  <c r="T6" i="20"/>
  <c r="AC42" i="2" a="1"/>
  <c r="AC42" i="2" s="1"/>
  <c r="P42" i="2"/>
  <c r="P43" i="2" s="1"/>
  <c r="P44" i="2" s="1"/>
  <c r="P45" i="2" s="1"/>
  <c r="P46" i="2" s="1"/>
  <c r="P47" i="2" s="1"/>
  <c r="P48" i="2" s="1"/>
  <c r="P49" i="2" s="1"/>
  <c r="P50" i="2" s="1"/>
  <c r="P51" i="2" s="1"/>
  <c r="P52" i="2" s="1"/>
  <c r="P22" i="2"/>
  <c r="P23" i="2" s="1"/>
  <c r="P24" i="2" s="1"/>
  <c r="P25" i="2" s="1"/>
  <c r="P26" i="2" s="1"/>
  <c r="P27" i="2" s="1"/>
  <c r="P28" i="2" s="1"/>
  <c r="P29" i="2" s="1"/>
  <c r="P30" i="2" s="1"/>
  <c r="P31" i="2" s="1"/>
  <c r="P32" i="2" s="1"/>
  <c r="P5" i="2"/>
  <c r="P6" i="2" s="1"/>
  <c r="P7" i="2" s="1"/>
  <c r="P8" i="2" s="1"/>
  <c r="P9" i="2" s="1"/>
  <c r="P10" i="2" s="1"/>
  <c r="P11" i="2" s="1"/>
  <c r="P12" i="2" s="1"/>
  <c r="P13" i="2" s="1"/>
  <c r="P14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B32" authorId="0" shapeId="0" xr:uid="{C84BC8A7-C29F-460D-9988-8E9E206DF9A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하이퍼링크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해지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H3" authorId="0" shapeId="0" xr:uid="{06B193F6-A2C6-45EE-97ED-7E96345C613A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 Fd</t>
        </r>
        <r>
          <rPr>
            <sz val="9"/>
            <color indexed="81"/>
            <rFont val="돋움"/>
            <family val="3"/>
            <charset val="129"/>
          </rPr>
          <t>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첫번째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이름이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있는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이름을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입력
</t>
        </r>
      </text>
    </comment>
    <comment ref="I3" authorId="0" shapeId="0" xr:uid="{0FD2B711-AB7A-4B0B-9ACD-AA4723615846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F</t>
        </r>
        <r>
          <rPr>
            <sz val="9"/>
            <color indexed="81"/>
            <rFont val="돋움"/>
            <family val="3"/>
            <charset val="129"/>
          </rPr>
          <t>열</t>
        </r>
        <r>
          <rPr>
            <sz val="9"/>
            <color indexed="81"/>
            <rFont val="Tahoma"/>
            <family val="2"/>
          </rPr>
          <t xml:space="preserve"> \</t>
        </r>
        <r>
          <rPr>
            <sz val="9"/>
            <color indexed="81"/>
            <rFont val="돋움"/>
            <family val="3"/>
            <charset val="129"/>
          </rPr>
          <t>두번째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밑에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숫자가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있는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이름을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입력
</t>
        </r>
      </text>
    </comment>
    <comment ref="H4" authorId="0" shapeId="0" xr:uid="{FA768B65-C5E9-4237-B2E3-785227F362AD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F</t>
        </r>
        <r>
          <rPr>
            <sz val="9"/>
            <color indexed="81"/>
            <rFont val="돋움"/>
            <family val="3"/>
            <charset val="129"/>
          </rPr>
          <t>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세번째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이름을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</text>
    </comment>
    <comment ref="I4" authorId="0" shapeId="0" xr:uid="{4906A2A0-5921-4C78-841C-D0F9C454C8E5}">
      <text>
        <r>
          <rPr>
            <b/>
            <sz val="9"/>
            <color indexed="81"/>
            <rFont val="Tahoma"/>
            <family val="2"/>
          </rPr>
          <t xml:space="preserve">User:
</t>
        </r>
        <r>
          <rPr>
            <sz val="9"/>
            <color indexed="81"/>
            <rFont val="Tahoma"/>
            <family val="2"/>
          </rPr>
          <t xml:space="preserve"> F</t>
        </r>
        <r>
          <rPr>
            <sz val="9"/>
            <color indexed="81"/>
            <rFont val="돋움"/>
            <family val="3"/>
            <charset val="129"/>
          </rPr>
          <t>열</t>
        </r>
        <r>
          <rPr>
            <sz val="9"/>
            <color indexed="81"/>
            <rFont val="Tahoma"/>
            <family val="2"/>
          </rPr>
          <t xml:space="preserve"> 4</t>
        </r>
        <r>
          <rPr>
            <sz val="9"/>
            <color indexed="81"/>
            <rFont val="돋움"/>
            <family val="3"/>
            <charset val="129"/>
          </rPr>
          <t>번째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이름을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입력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<sst xmlns="http://schemas.openxmlformats.org/spreadsheetml/2006/main" count="838" uniqueCount="446">
  <si>
    <t>*  엑셀로 대시보드 만들기</t>
    <phoneticPr fontId="2" type="noConversion"/>
  </si>
  <si>
    <t>1) 반드시 확장자명이   ***.xlsx 형식으로 되어 있는 파일에서 작업해야 합니다.</t>
    <phoneticPr fontId="2" type="noConversion"/>
  </si>
  <si>
    <t xml:space="preserve">2) Raw Data sheet 에서    Data 범위 내 특정한 셀에 커서를 두고  "Ctrl + A" </t>
    <phoneticPr fontId="2" type="noConversion"/>
  </si>
  <si>
    <t>3) Data 전체가 선택 되면</t>
    <phoneticPr fontId="2" type="noConversion"/>
  </si>
  <si>
    <t>4) "삽입" &gt; "표"</t>
    <phoneticPr fontId="2" type="noConversion"/>
  </si>
  <si>
    <t>5)  표만들기 &gt; "머리글 포함" 선택하고</t>
    <phoneticPr fontId="2" type="noConversion"/>
  </si>
  <si>
    <t>7) 줄무늬를 없애고 싶다면  "테이블디자인" &gt; 테이블 스타일 &gt; 기본 서식을 선택</t>
    <phoneticPr fontId="2" type="noConversion"/>
  </si>
  <si>
    <t xml:space="preserve">6) 표로 전환이 완료되면  --&gt; 줄무늬가 표시된 테이블로 변경 됨      </t>
    <phoneticPr fontId="2" type="noConversion"/>
  </si>
  <si>
    <t xml:space="preserve">8) 테이블로 전환을 하면 좋은 점  </t>
    <phoneticPr fontId="2" type="noConversion"/>
  </si>
  <si>
    <t xml:space="preserve">   가) 줄무늬가 자동으로 생성</t>
    <phoneticPr fontId="2" type="noConversion"/>
  </si>
  <si>
    <t xml:space="preserve">   나) 테이블 오른쪽 하단에  꺽쇠가 생성되면서, 범위가 자동을  확장 됨</t>
    <phoneticPr fontId="2" type="noConversion"/>
  </si>
  <si>
    <t>거래일자</t>
    <phoneticPr fontId="2" type="noConversion"/>
  </si>
  <si>
    <t>적요</t>
    <phoneticPr fontId="2" type="noConversion"/>
  </si>
  <si>
    <t>출금</t>
    <phoneticPr fontId="2" type="noConversion"/>
  </si>
  <si>
    <t>입금</t>
    <phoneticPr fontId="2" type="noConversion"/>
  </si>
  <si>
    <t>잔액</t>
    <phoneticPr fontId="2" type="noConversion"/>
  </si>
  <si>
    <t>카드결제</t>
    <phoneticPr fontId="2" type="noConversion"/>
  </si>
  <si>
    <t>계좌이체</t>
    <phoneticPr fontId="2" type="noConversion"/>
  </si>
  <si>
    <t>모바일결제</t>
    <phoneticPr fontId="2" type="noConversion"/>
  </si>
  <si>
    <t>GS 25</t>
    <phoneticPr fontId="2" type="noConversion"/>
  </si>
  <si>
    <t>롯데리아</t>
    <phoneticPr fontId="2" type="noConversion"/>
  </si>
  <si>
    <t>아라마라탕</t>
    <phoneticPr fontId="2" type="noConversion"/>
  </si>
  <si>
    <t>맥도날드</t>
    <phoneticPr fontId="2" type="noConversion"/>
  </si>
  <si>
    <t>올리브영</t>
    <phoneticPr fontId="2" type="noConversion"/>
  </si>
  <si>
    <t>센토사우나</t>
    <phoneticPr fontId="2" type="noConversion"/>
  </si>
  <si>
    <t>동부화재</t>
    <phoneticPr fontId="2" type="noConversion"/>
  </si>
  <si>
    <t>이철민 헤어</t>
    <phoneticPr fontId="2" type="noConversion"/>
  </si>
  <si>
    <t>대왕초파리</t>
    <phoneticPr fontId="2" type="noConversion"/>
  </si>
  <si>
    <t>내용</t>
    <phoneticPr fontId="2" type="noConversion"/>
  </si>
  <si>
    <t>주식배당금</t>
    <phoneticPr fontId="2" type="noConversion"/>
  </si>
  <si>
    <t>스크린골프</t>
    <phoneticPr fontId="2" type="noConversion"/>
  </si>
  <si>
    <t>2)~6)</t>
    <phoneticPr fontId="2" type="noConversion"/>
  </si>
  <si>
    <t>체크카드_교통</t>
    <phoneticPr fontId="2" type="noConversion"/>
  </si>
  <si>
    <t>8)</t>
    <phoneticPr fontId="2" type="noConversion"/>
  </si>
  <si>
    <t>계정과목</t>
    <phoneticPr fontId="2" type="noConversion"/>
  </si>
  <si>
    <t>대분류</t>
    <phoneticPr fontId="2" type="noConversion"/>
  </si>
  <si>
    <t>거래일</t>
    <phoneticPr fontId="2" type="noConversion"/>
  </si>
  <si>
    <t>시간대</t>
    <phoneticPr fontId="2" type="noConversion"/>
  </si>
  <si>
    <t>9) "Q"열 전체를 선택하고 "삽입"  4번 실행</t>
    <phoneticPr fontId="2" type="noConversion"/>
  </si>
  <si>
    <t>10)  삽입 한 셀 마다,  "계정과목"    "대분류"     "거래일"   " 시간대"  라고 "머릿글"을  입력</t>
    <phoneticPr fontId="2" type="noConversion"/>
  </si>
  <si>
    <t>★계정과목  분류표</t>
    <phoneticPr fontId="2" type="noConversion"/>
  </si>
  <si>
    <t>분류</t>
    <phoneticPr fontId="2" type="noConversion"/>
  </si>
  <si>
    <t>기부금</t>
    <phoneticPr fontId="2" type="noConversion"/>
  </si>
  <si>
    <t>경조사비</t>
    <phoneticPr fontId="2" type="noConversion"/>
  </si>
  <si>
    <t>모임회비</t>
    <phoneticPr fontId="2" type="noConversion"/>
  </si>
  <si>
    <t>선물</t>
    <phoneticPr fontId="2" type="noConversion"/>
  </si>
  <si>
    <t>기타교육비</t>
    <phoneticPr fontId="2" type="noConversion"/>
  </si>
  <si>
    <t>학원비</t>
    <phoneticPr fontId="2" type="noConversion"/>
  </si>
  <si>
    <t>교육비</t>
    <phoneticPr fontId="2" type="noConversion"/>
  </si>
  <si>
    <t>기타문화비</t>
    <phoneticPr fontId="2" type="noConversion"/>
  </si>
  <si>
    <t>도서</t>
    <phoneticPr fontId="2" type="noConversion"/>
  </si>
  <si>
    <t>스포츠</t>
    <phoneticPr fontId="2" type="noConversion"/>
  </si>
  <si>
    <t>여행</t>
    <phoneticPr fontId="2" type="noConversion"/>
  </si>
  <si>
    <t>문화생활비</t>
    <phoneticPr fontId="2" type="noConversion"/>
  </si>
  <si>
    <t>건강보험</t>
    <phoneticPr fontId="2" type="noConversion"/>
  </si>
  <si>
    <t>생명보험</t>
    <phoneticPr fontId="2" type="noConversion"/>
  </si>
  <si>
    <t>보험비</t>
    <phoneticPr fontId="2" type="noConversion"/>
  </si>
  <si>
    <t>사무실비</t>
    <phoneticPr fontId="2" type="noConversion"/>
  </si>
  <si>
    <t>사업운영비</t>
    <phoneticPr fontId="2" type="noConversion"/>
  </si>
  <si>
    <t>업무관련</t>
    <phoneticPr fontId="2" type="noConversion"/>
  </si>
  <si>
    <t>미용비</t>
    <phoneticPr fontId="2" type="noConversion"/>
  </si>
  <si>
    <t>생활용품</t>
    <phoneticPr fontId="2" type="noConversion"/>
  </si>
  <si>
    <t>문구잡화</t>
    <phoneticPr fontId="2" type="noConversion"/>
  </si>
  <si>
    <t>생활비</t>
    <phoneticPr fontId="2" type="noConversion"/>
  </si>
  <si>
    <t>식비</t>
    <phoneticPr fontId="2" type="noConversion"/>
  </si>
  <si>
    <t>★계정과목  분류 단어표</t>
    <phoneticPr fontId="2" type="noConversion"/>
  </si>
  <si>
    <t>파비바게뜨</t>
    <phoneticPr fontId="2" type="noConversion"/>
  </si>
  <si>
    <t>간식</t>
    <phoneticPr fontId="2" type="noConversion"/>
  </si>
  <si>
    <t>분식</t>
    <phoneticPr fontId="2" type="noConversion"/>
  </si>
  <si>
    <t>풀무원</t>
    <phoneticPr fontId="2" type="noConversion"/>
  </si>
  <si>
    <t>건강식품</t>
    <phoneticPr fontId="2" type="noConversion"/>
  </si>
  <si>
    <t>교통</t>
    <phoneticPr fontId="2" type="noConversion"/>
  </si>
  <si>
    <t>교통비</t>
    <phoneticPr fontId="2" type="noConversion"/>
  </si>
  <si>
    <t>티머니</t>
    <phoneticPr fontId="2" type="noConversion"/>
  </si>
  <si>
    <t>기아대책</t>
    <phoneticPr fontId="2" type="noConversion"/>
  </si>
  <si>
    <t>우체국</t>
    <phoneticPr fontId="2" type="noConversion"/>
  </si>
  <si>
    <t>기타생활비</t>
    <phoneticPr fontId="2" type="noConversion"/>
  </si>
  <si>
    <t>이마트</t>
    <phoneticPr fontId="2" type="noConversion"/>
  </si>
  <si>
    <t>기타식료품</t>
    <phoneticPr fontId="2" type="noConversion"/>
  </si>
  <si>
    <t>도시가스</t>
    <phoneticPr fontId="2" type="noConversion"/>
  </si>
  <si>
    <t>삼성생명</t>
    <phoneticPr fontId="2" type="noConversion"/>
  </si>
  <si>
    <t>다이소</t>
    <phoneticPr fontId="2" type="noConversion"/>
  </si>
  <si>
    <t>슈퍼</t>
    <phoneticPr fontId="2" type="noConversion"/>
  </si>
  <si>
    <t>기프티콘</t>
    <phoneticPr fontId="2" type="noConversion"/>
  </si>
  <si>
    <t>야구장</t>
    <phoneticPr fontId="2" type="noConversion"/>
  </si>
  <si>
    <t>농구장</t>
    <phoneticPr fontId="2" type="noConversion"/>
  </si>
  <si>
    <t>약국</t>
    <phoneticPr fontId="2" type="noConversion"/>
  </si>
  <si>
    <t>약</t>
    <phoneticPr fontId="2" type="noConversion"/>
  </si>
  <si>
    <t>12) "계정과목"은  "계정과목 분류표"의  "분류"에서 불러와야 함</t>
    <phoneticPr fontId="2" type="noConversion"/>
  </si>
  <si>
    <t>13) "계정과목"에 대한 분류 값을 만들기 위해서  "목록상자"_계정과목 분류 단어표  를 작성하고</t>
    <phoneticPr fontId="2" type="noConversion"/>
  </si>
  <si>
    <t>11)지출 분류 작업을 하나 하나 수작업 하지 않고, 자동 분류할 수 있는 방법</t>
    <phoneticPr fontId="2" type="noConversion"/>
  </si>
  <si>
    <t xml:space="preserve">   --&gt;계정과목 분류단어표 작성 후 --&gt; 표(테이블)로 변환 작업</t>
    <phoneticPr fontId="2" type="noConversion"/>
  </si>
  <si>
    <t xml:space="preserve">   --&gt;게정과목 분류표 작성 후 --&gt;표(테이블)로 번환 작업</t>
    <phoneticPr fontId="2" type="noConversion"/>
  </si>
  <si>
    <t xml:space="preserve">    위 2)~6)과 동일한 작업</t>
    <phoneticPr fontId="2" type="noConversion"/>
  </si>
  <si>
    <t xml:space="preserve">  사유 : "계정과목 분류단어표" 또는 "계정과목 분류표"에 추가 내용을 작성해도</t>
    <phoneticPr fontId="2" type="noConversion"/>
  </si>
  <si>
    <t xml:space="preserve">             추가 된 내용이 자동 분류 조회 범위에 자동으로 포함 될 수 있도록 하기 위함.</t>
    <phoneticPr fontId="2" type="noConversion"/>
  </si>
  <si>
    <t>14) "계정과목" 셀에서  "분류표"에 있는 "분류" 항목을 불러오게 한다.</t>
    <phoneticPr fontId="2" type="noConversion"/>
  </si>
  <si>
    <t>가) "Q"열 전체를 클릭하고</t>
    <phoneticPr fontId="2" type="noConversion"/>
  </si>
  <si>
    <t>나) "데이터"&gt; "데이터유효성 검사"&gt; "설정" &gt;"제한대상"&gt; "목록"</t>
    <phoneticPr fontId="2" type="noConversion"/>
  </si>
  <si>
    <t>다) "데이터"&gt; "데이터유효성 검사"&gt; "설정" &gt; "제한대상"&gt;"원본"   범위를 "계정과목 분류표"의 "분류" 전체를 블럭지정  ==&gt;  '=indirect("분류표[분류]")  를 입력 하면</t>
    <phoneticPr fontId="2" type="noConversion"/>
  </si>
  <si>
    <t>"Q" 의 셀을 클릭하면, 콤보박스 열림</t>
    <phoneticPr fontId="2" type="noConversion"/>
  </si>
  <si>
    <t>shift</t>
    <phoneticPr fontId="2" type="noConversion"/>
  </si>
  <si>
    <t>ctrl</t>
    <phoneticPr fontId="2" type="noConversion"/>
  </si>
  <si>
    <t>" ` "</t>
    <phoneticPr fontId="2" type="noConversion"/>
  </si>
  <si>
    <t xml:space="preserve"> 일반서식으로 서식 변경</t>
    <phoneticPr fontId="2" type="noConversion"/>
  </si>
  <si>
    <t>" 1 "</t>
    <phoneticPr fontId="2" type="noConversion"/>
  </si>
  <si>
    <t>" L "</t>
    <phoneticPr fontId="2" type="noConversion"/>
  </si>
  <si>
    <t>#1</t>
    <phoneticPr fontId="2" type="noConversion"/>
  </si>
  <si>
    <t>#2</t>
  </si>
  <si>
    <t>#3</t>
  </si>
  <si>
    <t>#4</t>
  </si>
  <si>
    <t>기능</t>
    <phoneticPr fontId="2" type="noConversion"/>
  </si>
  <si>
    <t>alt</t>
    <phoneticPr fontId="2" type="noConversion"/>
  </si>
  <si>
    <t>각 기능들의 hot key  대표 알파벳이표시 됨</t>
    <phoneticPr fontId="2" type="noConversion"/>
  </si>
  <si>
    <t>ctrl</t>
    <phoneticPr fontId="2" type="noConversion"/>
  </si>
  <si>
    <t>필터 해제, 필터설정</t>
    <phoneticPr fontId="2" type="noConversion"/>
  </si>
  <si>
    <t>"E"</t>
    <phoneticPr fontId="2" type="noConversion"/>
  </si>
  <si>
    <t>빠른채우기</t>
    <phoneticPr fontId="2" type="noConversion"/>
  </si>
  <si>
    <t>"w"</t>
    <phoneticPr fontId="2" type="noConversion"/>
  </si>
  <si>
    <t>#5</t>
  </si>
  <si>
    <t>"F"</t>
    <phoneticPr fontId="2" type="noConversion"/>
  </si>
  <si>
    <t>틀고정  취소, 설정</t>
    <phoneticPr fontId="2" type="noConversion"/>
  </si>
  <si>
    <t>Ctrl A --&gt; Ctrl C --&gt; Ctrl V 후에 셀 간견을 원형과 동일하게 유지 --&gt; 방법 다시 확인 요망</t>
    <phoneticPr fontId="2" type="noConversion"/>
  </si>
  <si>
    <t>스크롤</t>
    <phoneticPr fontId="2" type="noConversion"/>
  </si>
  <si>
    <t>좁은 창의 웹브우저에서(웹브라우저 2개 띄워놓고 보기) 오른쪽(가로방향)으로 숨겨진 셀을 보기 위해 스크로로 이동하는 기능</t>
    <phoneticPr fontId="2" type="noConversion"/>
  </si>
  <si>
    <t>엑셀에서 오른쪽(가로방향)으로 숨겨진 셀을 보기 위해 스크로로 이동하는 기능 (엑셀 파일 2개 혹은 sheet 2개를 동시에 띄워 놓고 볼 때</t>
    <phoneticPr fontId="2" type="noConversion"/>
  </si>
  <si>
    <t>보기</t>
    <phoneticPr fontId="2" type="noConversion"/>
  </si>
  <si>
    <t>새창</t>
    <phoneticPr fontId="2" type="noConversion"/>
  </si>
  <si>
    <t>하나의 엑셀 파일에서 여러(2~3개)  sheet를 보기 위해 사용</t>
    <phoneticPr fontId="2" type="noConversion"/>
  </si>
  <si>
    <t>"T"</t>
    <phoneticPr fontId="2" type="noConversion"/>
  </si>
  <si>
    <t>Excel 옵션창을 표시</t>
    <phoneticPr fontId="2" type="noConversion"/>
  </si>
  <si>
    <t>"A"</t>
    <phoneticPr fontId="2" type="noConversion"/>
  </si>
  <si>
    <t>전체 범위 선택</t>
    <phoneticPr fontId="2" type="noConversion"/>
  </si>
  <si>
    <t>"H"</t>
    <phoneticPr fontId="2" type="noConversion"/>
  </si>
  <si>
    <t>선택한 영역에 모든 테두리 삽입</t>
    <phoneticPr fontId="2" type="noConversion"/>
  </si>
  <si>
    <t>셀 서식 창 열기 : 예 숫자 서식(천단위 표기 포함) 서식 변경</t>
    <phoneticPr fontId="2" type="noConversion"/>
  </si>
  <si>
    <t>찾기 바꾸기(글자 및 셀 색깔까지 모두 변경 가능)</t>
    <phoneticPr fontId="2" type="noConversion"/>
  </si>
  <si>
    <t>"+"</t>
    <phoneticPr fontId="2" type="noConversion"/>
  </si>
  <si>
    <t>새로운 열 추가</t>
    <phoneticPr fontId="2" type="noConversion"/>
  </si>
  <si>
    <t>sheet 클릭하고 드래그 하기</t>
    <phoneticPr fontId="2" type="noConversion"/>
  </si>
  <si>
    <t>sheet 복사</t>
    <phoneticPr fontId="2" type="noConversion"/>
  </si>
  <si>
    <t>"-"</t>
    <phoneticPr fontId="2" type="noConversion"/>
  </si>
  <si>
    <t>화면 확대</t>
    <phoneticPr fontId="2" type="noConversion"/>
  </si>
  <si>
    <t>화면 축소</t>
    <phoneticPr fontId="2" type="noConversion"/>
  </si>
  <si>
    <t>마우스 wheel 상,하</t>
    <phoneticPr fontId="2" type="noConversion"/>
  </si>
  <si>
    <t>화면 확대,축소</t>
    <phoneticPr fontId="2" type="noConversion"/>
  </si>
  <si>
    <t>tap</t>
    <phoneticPr fontId="2" type="noConversion"/>
  </si>
  <si>
    <t>이용하여 오른쪽으로 값을 입력해 나가다가  마지막에 enter 클릭하면 맨 처음 시작한 셀 밑으로 커서가 이동</t>
    <phoneticPr fontId="2" type="noConversion"/>
  </si>
  <si>
    <t>오른쪽 방향키</t>
    <phoneticPr fontId="2" type="noConversion"/>
  </si>
  <si>
    <t>이용하여 오른쪽으로 값을 입력해 나가다가  마지막에 enter 클릭하면 맨 마지막 셀 밑으로 커서가 이동</t>
    <phoneticPr fontId="2" type="noConversion"/>
  </si>
  <si>
    <t>"B"</t>
    <phoneticPr fontId="2" type="noConversion"/>
  </si>
  <si>
    <t>글자를 굵게 변환</t>
    <phoneticPr fontId="2" type="noConversion"/>
  </si>
  <si>
    <t>"N"</t>
    <phoneticPr fontId="2" type="noConversion"/>
  </si>
  <si>
    <t>"U"</t>
    <phoneticPr fontId="2" type="noConversion"/>
  </si>
  <si>
    <t>특수 기호 입력</t>
    <phoneticPr fontId="2" type="noConversion"/>
  </si>
  <si>
    <t>자음</t>
    <phoneticPr fontId="2" type="noConversion"/>
  </si>
  <si>
    <t>한자 키</t>
    <phoneticPr fontId="2" type="noConversion"/>
  </si>
  <si>
    <t>3~5분 단위로</t>
    <phoneticPr fontId="2" type="noConversion"/>
  </si>
  <si>
    <t>기본  한글 : 맑은 고딕   영문 calibri</t>
    <phoneticPr fontId="2" type="noConversion"/>
  </si>
  <si>
    <t>파일&gt;옵션&gt;일반&gt;새통합문서만들기</t>
    <phoneticPr fontId="2" type="noConversion"/>
  </si>
  <si>
    <t>파일&gt;옵션&gt;저장&gt;자동 복구 정보 저장 간격</t>
    <phoneticPr fontId="2" type="noConversion"/>
  </si>
  <si>
    <t>파일&gt;옵션&gt;저장&gt;기본적으로 컴퓨터에 저장 check</t>
    <phoneticPr fontId="2" type="noConversion"/>
  </si>
  <si>
    <t>기본 저장 폴더 수정 작업</t>
    <phoneticPr fontId="2" type="noConversion"/>
  </si>
  <si>
    <t>파일&gt;옵션&gt;언어교정&gt;자동고침옵션&gt;입력할때 자동 서식&gt;인터넷과 네트워크….. 설정 해지 check 해지&gt;확인</t>
    <phoneticPr fontId="2" type="noConversion"/>
  </si>
  <si>
    <t>텍스트 나누기 마법사</t>
    <phoneticPr fontId="2" type="noConversion"/>
  </si>
  <si>
    <t>"J"</t>
    <phoneticPr fontId="2" type="noConversion"/>
  </si>
  <si>
    <t>줄바꿈 입력</t>
    <phoneticPr fontId="2" type="noConversion"/>
  </si>
  <si>
    <t>빠른 채우기  ( 앞에서 입력한 패턴을 그대로 표기하는 방법)</t>
    <phoneticPr fontId="2" type="noConversion"/>
  </si>
  <si>
    <t xml:space="preserve"> 선택하여 붙여 넣기</t>
    <phoneticPr fontId="2" type="noConversion"/>
  </si>
  <si>
    <t>김세민</t>
  </si>
  <si>
    <t>정다온</t>
  </si>
  <si>
    <t>김진선</t>
  </si>
  <si>
    <t>정희엘</t>
  </si>
  <si>
    <t>박단비</t>
  </si>
  <si>
    <t>정진하</t>
  </si>
  <si>
    <t>김병민</t>
  </si>
  <si>
    <t>박정화</t>
  </si>
  <si>
    <t>김준영</t>
  </si>
  <si>
    <t>이서우</t>
  </si>
  <si>
    <t>최효윤</t>
  </si>
  <si>
    <t>강상현</t>
  </si>
  <si>
    <t>정재현</t>
  </si>
  <si>
    <t>김수호</t>
  </si>
  <si>
    <t>박희선</t>
  </si>
  <si>
    <t>*  한줄데이타를,여러줄로 나누는 방법</t>
    <phoneticPr fontId="2" type="noConversion"/>
  </si>
  <si>
    <t>F3</t>
    <phoneticPr fontId="2" type="noConversion"/>
  </si>
  <si>
    <t>F4</t>
    <phoneticPr fontId="2" type="noConversion"/>
  </si>
  <si>
    <t>F5</t>
    <phoneticPr fontId="2" type="noConversion"/>
  </si>
  <si>
    <t>F6</t>
    <phoneticPr fontId="2" type="noConversion"/>
  </si>
  <si>
    <t>카톡에서  복사한</t>
    <phoneticPr fontId="2" type="noConversion"/>
  </si>
  <si>
    <t>내용을 붙여넣기 한 상태</t>
    <phoneticPr fontId="2" type="noConversion"/>
  </si>
  <si>
    <t>F7</t>
  </si>
  <si>
    <t>F8</t>
  </si>
  <si>
    <t>F9</t>
  </si>
  <si>
    <t>F10</t>
  </si>
  <si>
    <t>F11</t>
  </si>
  <si>
    <t>F12</t>
  </si>
  <si>
    <t>F13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</si>
  <si>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</si>
  <si>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</si>
  <si>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</si>
  <si>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</si>
  <si>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</si>
  <si>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</si>
  <si>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</si>
  <si>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</si>
  <si>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</si>
  <si>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</si>
  <si>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</si>
  <si>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F25</t>
  </si>
  <si>
    <t>F26</t>
  </si>
  <si>
    <t>F27</t>
  </si>
  <si>
    <t>F28</t>
  </si>
  <si>
    <t>F29</t>
  </si>
  <si>
    <t>F30</t>
  </si>
  <si>
    <t>F31</t>
  </si>
  <si>
    <t>F32</t>
  </si>
  <si>
    <t>F33</t>
  </si>
  <si>
    <t>F34</t>
  </si>
  <si>
    <t>F35</t>
  </si>
  <si>
    <t>F36</t>
  </si>
  <si>
    <t>F37</t>
  </si>
  <si>
    <t>F38</t>
  </si>
  <si>
    <t>F39</t>
  </si>
  <si>
    <t>F40</t>
  </si>
  <si>
    <t>F41</t>
  </si>
  <si>
    <t>F42</t>
  </si>
  <si>
    <t>F43</t>
  </si>
  <si>
    <t>F44</t>
  </si>
  <si>
    <t>F45</t>
  </si>
  <si>
    <t>F46</t>
  </si>
  <si>
    <t>F47</t>
  </si>
  <si>
    <t>F48</t>
  </si>
  <si>
    <t>F49</t>
  </si>
  <si>
    <t>F50</t>
  </si>
  <si>
    <t>1) 우측에  셀 이름 표기 : 처음 2명 이름과 나이만</t>
    <phoneticPr fontId="2" type="noConversion"/>
  </si>
  <si>
    <t>2) 셀 4개 블록을 지정하고, 아래로 내려서 자동 채우기</t>
    <phoneticPr fontId="2" type="noConversion"/>
  </si>
  <si>
    <t>3) 찾기 바꾸기 실행</t>
    <phoneticPr fontId="2" type="noConversion"/>
  </si>
  <si>
    <t>4) 찾기 바꾸기 실행</t>
    <phoneticPr fontId="2" type="noConversion"/>
  </si>
  <si>
    <t>"=A"</t>
  </si>
  <si>
    <t>로 입력</t>
    <phoneticPr fontId="2" type="noConversion"/>
  </si>
  <si>
    <t xml:space="preserve"> 후</t>
    <phoneticPr fontId="2" type="noConversion"/>
  </si>
  <si>
    <t>가. 찾을 내용</t>
    <phoneticPr fontId="2" type="noConversion"/>
  </si>
  <si>
    <t>나. 바꿀내용</t>
    <phoneticPr fontId="2" type="noConversion"/>
  </si>
  <si>
    <t>다. 모두 바꾸기 클릭</t>
    <phoneticPr fontId="2" type="noConversion"/>
  </si>
  <si>
    <t>붙여넣기&gt; 값  선택하고 확인</t>
    <phoneticPr fontId="2" type="noConversion"/>
  </si>
  <si>
    <t>"==A"</t>
  </si>
  <si>
    <t>Ctrl + =Alt +V   선택하여 붙여 넣기  후</t>
    <phoneticPr fontId="2" type="noConversion"/>
  </si>
  <si>
    <t>라. 변환된 값 전체를 블록 설정하고, Ctrl + C 복사하고, 그자리에서</t>
    <phoneticPr fontId="2" type="noConversion"/>
  </si>
  <si>
    <t>*  그림배경 제거 하는 방법 2가지</t>
    <phoneticPr fontId="2" type="noConversion"/>
  </si>
  <si>
    <t>그림서식&gt;색&gt;투명한색</t>
    <phoneticPr fontId="2" type="noConversion"/>
  </si>
  <si>
    <t>그림서식&gt;배경제거</t>
    <phoneticPr fontId="2" type="noConversion"/>
  </si>
  <si>
    <t>두번째 : 배경 색깔이 2가지 이상인 경우</t>
    <phoneticPr fontId="2" type="noConversion"/>
  </si>
  <si>
    <t>첫번째 : 배경 색깔이 한가지 인 경우</t>
    <phoneticPr fontId="2" type="noConversion"/>
  </si>
  <si>
    <t>선택한 후에 지우고자 하는 배경 색 부분을 클릭</t>
    <phoneticPr fontId="2" type="noConversion"/>
  </si>
  <si>
    <t>제거할 영엽 표시 --&gt; 그린다.</t>
    <phoneticPr fontId="2" type="noConversion"/>
  </si>
  <si>
    <t>보관할 영역 표시   그린다</t>
    <phoneticPr fontId="2" type="noConversion"/>
  </si>
  <si>
    <t>변경내용 유지 클릭</t>
    <phoneticPr fontId="2" type="noConversion"/>
  </si>
  <si>
    <t>이름</t>
    <phoneticPr fontId="2" type="noConversion"/>
  </si>
  <si>
    <t>포지션</t>
    <phoneticPr fontId="2" type="noConversion"/>
  </si>
  <si>
    <t>소속팀</t>
    <phoneticPr fontId="2" type="noConversion"/>
  </si>
  <si>
    <t>사진</t>
    <phoneticPr fontId="2" type="noConversion"/>
  </si>
  <si>
    <t>손흥민</t>
    <phoneticPr fontId="2" type="noConversion"/>
  </si>
  <si>
    <t>MF</t>
    <phoneticPr fontId="2" type="noConversion"/>
  </si>
  <si>
    <t>토트넘 홋스퍼</t>
    <phoneticPr fontId="2" type="noConversion"/>
  </si>
  <si>
    <t>김민재</t>
    <phoneticPr fontId="2" type="noConversion"/>
  </si>
  <si>
    <t>DF</t>
    <phoneticPr fontId="2" type="noConversion"/>
  </si>
  <si>
    <t>SSC 나폴리</t>
    <phoneticPr fontId="2" type="noConversion"/>
  </si>
  <si>
    <t>조현우</t>
    <phoneticPr fontId="2" type="noConversion"/>
  </si>
  <si>
    <t>FW</t>
    <phoneticPr fontId="2" type="noConversion"/>
  </si>
  <si>
    <t>울산 현대</t>
    <phoneticPr fontId="2" type="noConversion"/>
  </si>
  <si>
    <t>황의조</t>
    <phoneticPr fontId="2" type="noConversion"/>
  </si>
  <si>
    <t>FC 지롱댕</t>
    <phoneticPr fontId="2" type="noConversion"/>
  </si>
  <si>
    <t>김승규</t>
    <phoneticPr fontId="2" type="noConversion"/>
  </si>
  <si>
    <t>GK</t>
    <phoneticPr fontId="2" type="noConversion"/>
  </si>
  <si>
    <t>AI 알샤바브</t>
    <phoneticPr fontId="2" type="noConversion"/>
  </si>
  <si>
    <t>조규성</t>
    <phoneticPr fontId="2" type="noConversion"/>
  </si>
  <si>
    <t>전북 현대</t>
    <phoneticPr fontId="2" type="noConversion"/>
  </si>
  <si>
    <t>*  여러 개 그림 일괄 삽입</t>
    <phoneticPr fontId="2" type="noConversion"/>
  </si>
  <si>
    <t>1) 삽입&gt;그림&gt;여러 개의 그림 선택 후 삽입</t>
    <phoneticPr fontId="2" type="noConversion"/>
  </si>
  <si>
    <t>2) 그림 클릭 후 우클릭</t>
    <phoneticPr fontId="2" type="noConversion"/>
  </si>
  <si>
    <t>3) 크기 및 속성&gt;그림서식</t>
    <phoneticPr fontId="2" type="noConversion"/>
  </si>
  <si>
    <t>5) 마지막 그림을 Alt 키 누른채로 드래그하여 마지막 셀 가장자리로 이동</t>
    <phoneticPr fontId="2" type="noConversion"/>
  </si>
  <si>
    <t>6) Ctrl + A 전체 그림 선택</t>
    <phoneticPr fontId="2" type="noConversion"/>
  </si>
  <si>
    <t>7) 그림서식&gt;왼쪽 맞춤 &amp; 세로간격 동일 하게 선택</t>
    <phoneticPr fontId="2" type="noConversion"/>
  </si>
  <si>
    <t>4) "가로 세로 속성 체크" 해지  / 높이(3cm) &amp; 너비(2.5cm) 적정한 크기로 숫자 입력</t>
    <phoneticPr fontId="2" type="noConversion"/>
  </si>
  <si>
    <t>*  출처  www.oppadu.com</t>
    <phoneticPr fontId="2" type="noConversion"/>
  </si>
  <si>
    <t>*  자동테두리 : 새로운 데이터를 추가할 때마다,자동으로 테두리 적용</t>
    <phoneticPr fontId="2" type="noConversion"/>
  </si>
  <si>
    <t>글로비즈 직원명부</t>
    <phoneticPr fontId="14" type="noConversion"/>
  </si>
  <si>
    <t>직급</t>
    <phoneticPr fontId="2" type="noConversion"/>
  </si>
  <si>
    <t>부서</t>
    <phoneticPr fontId="14" type="noConversion"/>
  </si>
  <si>
    <t>대리</t>
    <phoneticPr fontId="14" type="noConversion"/>
  </si>
  <si>
    <t>인사팀</t>
    <phoneticPr fontId="14" type="noConversion"/>
  </si>
  <si>
    <t>팀장</t>
    <phoneticPr fontId="14" type="noConversion"/>
  </si>
  <si>
    <t>과장</t>
    <phoneticPr fontId="14" type="noConversion"/>
  </si>
  <si>
    <t>영업팀</t>
    <phoneticPr fontId="14" type="noConversion"/>
  </si>
  <si>
    <t>사원</t>
    <phoneticPr fontId="14" type="noConversion"/>
  </si>
  <si>
    <t>회계팀</t>
    <phoneticPr fontId="14" type="noConversion"/>
  </si>
  <si>
    <t>이제우</t>
  </si>
  <si>
    <t>마케팅팀</t>
    <phoneticPr fontId="14" type="noConversion"/>
  </si>
  <si>
    <t>김준용</t>
  </si>
  <si>
    <t>기획팀</t>
    <phoneticPr fontId="14" type="noConversion"/>
  </si>
  <si>
    <t>1)자동으로 테두리를 설정한 범위를 넉넉하게</t>
    <phoneticPr fontId="2" type="noConversion"/>
  </si>
  <si>
    <t xml:space="preserve">   블록 설정</t>
    <phoneticPr fontId="2" type="noConversion"/>
  </si>
  <si>
    <t>정진하</t>
    <phoneticPr fontId="2" type="noConversion"/>
  </si>
  <si>
    <t>박단비</t>
    <phoneticPr fontId="2" type="noConversion"/>
  </si>
  <si>
    <t>이름상자가 표시 되게 하는 방법</t>
    <phoneticPr fontId="2" type="noConversion"/>
  </si>
  <si>
    <t>2) 홈&gt;조건부 서식&gt;새규칙&gt;수식을 사용하여 서식을 정장할 셀 결정</t>
    <phoneticPr fontId="2" type="noConversion"/>
  </si>
  <si>
    <t>3) "이름상자"에 표시된 셀 주소를 이용하여  규칙 값을 입력</t>
    <phoneticPr fontId="2" type="noConversion"/>
  </si>
  <si>
    <t>의미</t>
    <phoneticPr fontId="2" type="noConversion"/>
  </si>
  <si>
    <t xml:space="preserve"> G6 셀이 빈칸이 아닌 경우</t>
    <phoneticPr fontId="2" type="noConversion"/>
  </si>
  <si>
    <t>규칙 값</t>
    <phoneticPr fontId="2" type="noConversion"/>
  </si>
  <si>
    <t>=$G6&lt;&gt;""</t>
    <phoneticPr fontId="2" type="noConversion"/>
  </si>
  <si>
    <t>이용진</t>
    <phoneticPr fontId="2" type="noConversion"/>
  </si>
  <si>
    <t>가나다</t>
    <phoneticPr fontId="2" type="noConversion"/>
  </si>
  <si>
    <t>우리가</t>
    <phoneticPr fontId="2" type="noConversion"/>
  </si>
  <si>
    <t>남이가</t>
    <phoneticPr fontId="2" type="noConversion"/>
  </si>
  <si>
    <t>아아고</t>
    <phoneticPr fontId="2" type="noConversion"/>
  </si>
  <si>
    <t>4) 규칙값 입력 후  "서식" 클릭하여</t>
    <phoneticPr fontId="2" type="noConversion"/>
  </si>
  <si>
    <t xml:space="preserve">   "테두리" &gt; "윤곽선" 선택하고 확인</t>
    <phoneticPr fontId="2" type="noConversion"/>
  </si>
  <si>
    <t>didi</t>
    <phoneticPr fontId="2" type="noConversion"/>
  </si>
  <si>
    <t>www.oppadu.com  무료강의 6. 엑셀 자동 테두리 만들기  --&gt; 7. 직장인 PPT발료 자료, 템플릿 대신 "모핑"을 사용해보세요  --&gt; 별도 자료로 작성 완료 했음</t>
    <phoneticPr fontId="2" type="noConversion"/>
  </si>
  <si>
    <t>오빠두 야채가게 단가표 (22.05.16)</t>
    <phoneticPr fontId="14" type="noConversion"/>
  </si>
  <si>
    <t>품목</t>
    <phoneticPr fontId="14" type="noConversion"/>
  </si>
  <si>
    <t>단가</t>
    <phoneticPr fontId="14" type="noConversion"/>
  </si>
  <si>
    <t>수량</t>
    <phoneticPr fontId="14" type="noConversion"/>
  </si>
  <si>
    <t>금액</t>
    <phoneticPr fontId="14" type="noConversion"/>
  </si>
  <si>
    <t>배추</t>
    <phoneticPr fontId="14" type="noConversion"/>
  </si>
  <si>
    <t>939원/kg</t>
  </si>
  <si>
    <t>양배추</t>
  </si>
  <si>
    <t>1,470원/kg</t>
    <phoneticPr fontId="14" type="noConversion"/>
  </si>
  <si>
    <t>상추</t>
  </si>
  <si>
    <t>3,880원/kg</t>
    <phoneticPr fontId="14" type="noConversion"/>
  </si>
  <si>
    <t>수박</t>
  </si>
  <si>
    <t>22,340원/개</t>
  </si>
  <si>
    <t>참외</t>
  </si>
  <si>
    <t>3,652원/kg</t>
    <phoneticPr fontId="14" type="noConversion"/>
  </si>
  <si>
    <t>오이</t>
  </si>
  <si>
    <t>310원/개</t>
  </si>
  <si>
    <t>애호박</t>
  </si>
  <si>
    <t>654원/개</t>
  </si>
  <si>
    <t>토마토</t>
  </si>
  <si>
    <t>2,632원/kg</t>
    <phoneticPr fontId="14" type="noConversion"/>
  </si>
  <si>
    <t>무</t>
  </si>
  <si>
    <t>718원/kg</t>
  </si>
  <si>
    <t>양파</t>
  </si>
  <si>
    <t>711원/kg</t>
  </si>
  <si>
    <t>대파</t>
  </si>
  <si>
    <t>1,712원/kg</t>
  </si>
  <si>
    <t>깻잎</t>
  </si>
  <si>
    <t>12.61원/g</t>
    <phoneticPr fontId="14" type="noConversion"/>
  </si>
  <si>
    <t>*빠른 채우기  Ctrl + E   :  단위가 포함된 금액을 계산하면 Value 오류가 표기 되는 경우 --&gt; 해결 방법</t>
    <phoneticPr fontId="2" type="noConversion"/>
  </si>
  <si>
    <t>빠른 채우기 (윗셀에서 입력 방식으로  아래 셀들을 채우는 방법)</t>
    <phoneticPr fontId="2" type="noConversion"/>
  </si>
  <si>
    <t>1) 금액 셀을  "a단가*수량" 라고 입력</t>
    <phoneticPr fontId="2" type="noConversion"/>
  </si>
  <si>
    <t>a939*265</t>
    <phoneticPr fontId="2" type="noConversion"/>
  </si>
  <si>
    <t>a1,470*203</t>
  </si>
  <si>
    <t>a3,880*227</t>
  </si>
  <si>
    <t>a22,340*54</t>
  </si>
  <si>
    <t>a3,652*245</t>
  </si>
  <si>
    <t>a310*178</t>
  </si>
  <si>
    <t>a654*79</t>
  </si>
  <si>
    <t>a2,632*33</t>
  </si>
  <si>
    <t>a718*186</t>
  </si>
  <si>
    <t>a711*127</t>
  </si>
  <si>
    <t>a1,712*112</t>
  </si>
  <si>
    <t>a12.61*76</t>
  </si>
  <si>
    <t>2) 엔터키를  치고 아랫칸으로 이동한 다음</t>
    <phoneticPr fontId="2" type="noConversion"/>
  </si>
  <si>
    <t>3) Ctrl +E   엔터</t>
    <phoneticPr fontId="2" type="noConversion"/>
  </si>
  <si>
    <t xml:space="preserve">4) Ctrl +H   로 찾기 및 바꾸기 </t>
    <phoneticPr fontId="2" type="noConversion"/>
  </si>
  <si>
    <t xml:space="preserve">  가) "," 를 "빈칸"으로 바꾸어</t>
    <phoneticPr fontId="2" type="noConversion"/>
  </si>
  <si>
    <t xml:space="preserve">  나)  "a"를  "="로 으로 바꾸어</t>
    <phoneticPr fontId="2" type="noConversion"/>
  </si>
  <si>
    <t xml:space="preserve">       순서가 중요함</t>
    <phoneticPr fontId="2" type="noConversion"/>
  </si>
  <si>
    <t xml:space="preserve">       이것을 먼저 실행해야</t>
    <phoneticPr fontId="2" type="noConversion"/>
  </si>
  <si>
    <t xml:space="preserve">  2가지를 바꾸어 준다</t>
    <phoneticPr fontId="2" type="noConversion"/>
  </si>
  <si>
    <t>제품</t>
    <phoneticPr fontId="14" type="noConversion"/>
  </si>
  <si>
    <t>사과</t>
    <phoneticPr fontId="14" type="noConversion"/>
  </si>
  <si>
    <t>포도</t>
    <phoneticPr fontId="14" type="noConversion"/>
  </si>
  <si>
    <t>딸기</t>
    <phoneticPr fontId="14" type="noConversion"/>
  </si>
  <si>
    <t>메론</t>
    <phoneticPr fontId="14" type="noConversion"/>
  </si>
  <si>
    <t>*  숨겨진 범위를 제외한 보이는 부분만 복사 하는 방법      Alt + ";"</t>
    <phoneticPr fontId="2" type="noConversion"/>
  </si>
  <si>
    <t>2) Alt + ;</t>
    <phoneticPr fontId="2" type="noConversion"/>
  </si>
  <si>
    <t>3) 다시 동일한 범위에 대해 블록 설정하고 Ctrl + C</t>
    <phoneticPr fontId="2" type="noConversion"/>
  </si>
  <si>
    <t>4) Ctrl + V</t>
    <phoneticPr fontId="2" type="noConversion"/>
  </si>
  <si>
    <t>1) 복사할 범위를 선택</t>
    <phoneticPr fontId="2" type="noConversion"/>
  </si>
  <si>
    <t>"1"</t>
    <phoneticPr fontId="2" type="noConversion"/>
  </si>
  <si>
    <t>셀서식</t>
    <phoneticPr fontId="2" type="noConversion"/>
  </si>
  <si>
    <t>F12</t>
    <phoneticPr fontId="2" type="noConversion"/>
  </si>
  <si>
    <t>다른 이름으로 저장</t>
    <phoneticPr fontId="2" type="noConversion"/>
  </si>
  <si>
    <t>"O"</t>
    <phoneticPr fontId="2" type="noConversion"/>
  </si>
  <si>
    <t>열기</t>
    <phoneticPr fontId="2" type="noConversion"/>
  </si>
  <si>
    <t>"X"</t>
    <phoneticPr fontId="2" type="noConversion"/>
  </si>
  <si>
    <t>잘라내기</t>
    <phoneticPr fontId="2" type="noConversion"/>
  </si>
  <si>
    <t>"C"</t>
    <phoneticPr fontId="2" type="noConversion"/>
  </si>
  <si>
    <t>"V"</t>
    <phoneticPr fontId="2" type="noConversion"/>
  </si>
  <si>
    <t>복사하기</t>
    <phoneticPr fontId="2" type="noConversion"/>
  </si>
  <si>
    <t>붙여넣기</t>
    <phoneticPr fontId="2" type="noConversion"/>
  </si>
  <si>
    <t>"Z"</t>
    <phoneticPr fontId="2" type="noConversion"/>
  </si>
  <si>
    <t>실행취소</t>
    <phoneticPr fontId="2" type="noConversion"/>
  </si>
  <si>
    <t>"Y"</t>
    <phoneticPr fontId="2" type="noConversion"/>
  </si>
  <si>
    <t>재실행</t>
    <phoneticPr fontId="2" type="noConversion"/>
  </si>
  <si>
    <t>"F4"</t>
    <phoneticPr fontId="2" type="noConversion"/>
  </si>
  <si>
    <t>창닫기 종료하기</t>
    <phoneticPr fontId="2" type="noConversion"/>
  </si>
  <si>
    <t>이창만 닫기, 종료하기</t>
    <phoneticPr fontId="2" type="noConversion"/>
  </si>
  <si>
    <t>찾기</t>
    <phoneticPr fontId="2" type="noConversion"/>
  </si>
  <si>
    <t>볼드체 / 굵게</t>
    <phoneticPr fontId="2" type="noConversion"/>
  </si>
  <si>
    <t>아래방향키</t>
    <phoneticPr fontId="2" type="noConversion"/>
  </si>
  <si>
    <t>맨 끝으로 이동(아래로)</t>
    <phoneticPr fontId="2" type="noConversion"/>
  </si>
  <si>
    <t>위방향키</t>
    <phoneticPr fontId="2" type="noConversion"/>
  </si>
  <si>
    <t>맨 끝으로 이동(위로)</t>
    <phoneticPr fontId="2" type="noConversion"/>
  </si>
  <si>
    <t>왼쪽방향키</t>
    <phoneticPr fontId="2" type="noConversion"/>
  </si>
  <si>
    <t>맨 끝으로 이동(왼쪽으로)</t>
    <phoneticPr fontId="2" type="noConversion"/>
  </si>
  <si>
    <t>Home</t>
    <phoneticPr fontId="2" type="noConversion"/>
  </si>
  <si>
    <t>맨 끝으로 이동(홈으로)</t>
    <phoneticPr fontId="2" type="noConversion"/>
  </si>
  <si>
    <t>End</t>
    <phoneticPr fontId="2" type="noConversion"/>
  </si>
  <si>
    <t>맨 끝으로 이동(끝으로)</t>
    <phoneticPr fontId="2" type="noConversion"/>
  </si>
  <si>
    <t>ctrl</t>
    <phoneticPr fontId="2" type="noConversion"/>
  </si>
  <si>
    <t>shift</t>
    <phoneticPr fontId="2" type="noConversion"/>
  </si>
  <si>
    <t>위치(방향키/home/end)</t>
    <phoneticPr fontId="2" type="noConversion"/>
  </si>
  <si>
    <t>맨 끝으로 드래그하여 이동</t>
    <phoneticPr fontId="2" type="noConversion"/>
  </si>
  <si>
    <t>PdDn</t>
    <phoneticPr fontId="2" type="noConversion"/>
  </si>
  <si>
    <t>다음시트로 이동</t>
    <phoneticPr fontId="2" type="noConversion"/>
  </si>
  <si>
    <t>PdUp</t>
    <phoneticPr fontId="2" type="noConversion"/>
  </si>
  <si>
    <t>이전시트로 이동</t>
    <phoneticPr fontId="2" type="noConversion"/>
  </si>
  <si>
    <t>F2</t>
    <phoneticPr fontId="2" type="noConversion"/>
  </si>
  <si>
    <t>셀값 편집</t>
    <phoneticPr fontId="2" type="noConversion"/>
  </si>
  <si>
    <t>F4</t>
    <phoneticPr fontId="2" type="noConversion"/>
  </si>
  <si>
    <t>$절대참조$</t>
    <phoneticPr fontId="2" type="noConversion"/>
  </si>
  <si>
    <t>F9</t>
    <phoneticPr fontId="2" type="noConversion"/>
  </si>
  <si>
    <t>수식 새로고침/지금 계산</t>
    <phoneticPr fontId="2" type="noConversion"/>
  </si>
  <si>
    <t>드롭다운 펼치기</t>
    <phoneticPr fontId="2" type="noConversion"/>
  </si>
  <si>
    <t>shift</t>
    <phoneticPr fontId="2" type="noConversion"/>
  </si>
  <si>
    <t>spacebar</t>
    <phoneticPr fontId="2" type="noConversion"/>
  </si>
  <si>
    <t>위 방향키/ 아래 방향키</t>
    <phoneticPr fontId="2" type="noConversion"/>
  </si>
  <si>
    <t>헹/열 추가</t>
    <phoneticPr fontId="2" type="noConversion"/>
  </si>
  <si>
    <t>행/열 삭제</t>
    <phoneticPr fontId="2" type="noConversion"/>
  </si>
  <si>
    <t>ctrl</t>
    <phoneticPr fontId="2" type="noConversion"/>
  </si>
  <si>
    <t>열 선택</t>
    <phoneticPr fontId="2" type="noConversion"/>
  </si>
  <si>
    <t>행 선택</t>
    <phoneticPr fontId="2" type="noConversion"/>
  </si>
  <si>
    <t>sheet</t>
    <phoneticPr fontId="2" type="noConversion"/>
  </si>
  <si>
    <t>sheet 연이어 선택하여 어떤 작업을 하면 전체 sheet에 동시에 적용</t>
    <phoneticPr fontId="2" type="noConversion"/>
  </si>
  <si>
    <t>sumif 함수 활용법</t>
    <phoneticPr fontId="2" type="noConversion"/>
  </si>
  <si>
    <t>subtotal 함수 활용법</t>
    <phoneticPr fontId="2" type="noConversion"/>
  </si>
  <si>
    <t>sumproduct 함수 활용법</t>
    <phoneticPr fontId="2" type="noConversion"/>
  </si>
  <si>
    <t>countif 함수 활용법</t>
    <phoneticPr fontId="2" type="noConversion"/>
  </si>
  <si>
    <t>countifs 함수 활용법</t>
    <phoneticPr fontId="2" type="noConversion"/>
  </si>
  <si>
    <t>averageif 함수 활용법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</si>
</sst>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4"/>
      <color theme="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name val="맑은 고딕"/>
      <family val="2"/>
      <charset val="129"/>
    </font>
    <font>
      <sz val="10"/>
      <color theme="0" tint="-4.9989318521683403E-2"/>
      <name val="맑은 고딕"/>
      <family val="2"/>
      <charset val="129"/>
    </font>
    <font>
      <sz val="10"/>
      <color theme="0" tint="-4.9989318521683403E-2"/>
      <name val="맑은 고딕"/>
      <family val="3"/>
      <charset val="129"/>
    </font>
    <font>
      <sz val="11"/>
      <color rgb="FF00B0F0"/>
      <name val="맑은 고딕"/>
      <family val="2"/>
      <charset val="129"/>
      <scheme val="minor"/>
    </font>
    <font>
      <b/>
      <sz val="11"/>
      <color rgb="FF00B0F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b/>
      <sz val="10"/>
      <color theme="1"/>
      <name val="맑은 고딕"/>
      <family val="3"/>
      <charset val="129"/>
    </font>
    <font>
      <sz val="9"/>
      <color theme="0"/>
      <name val="맑은 고딕"/>
      <family val="3"/>
      <charset val="129"/>
    </font>
    <font>
      <sz val="9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b/>
      <sz val="11"/>
      <color theme="4" tint="0.39997558519241921"/>
      <name val="맑은 고딕"/>
      <family val="3"/>
      <charset val="129"/>
      <scheme val="minor"/>
    </font>
    <font>
      <sz val="11"/>
      <color rgb="FF0070C0"/>
      <name val="맑은 고딕"/>
      <family val="2"/>
      <charset val="129"/>
    </font>
    <font>
      <b/>
      <sz val="11"/>
      <color rgb="FF0070C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</font>
    <font>
      <b/>
      <sz val="36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2499465926084170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4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0" xfId="0" applyFont="1">
      <alignment vertical="center"/>
    </xf>
    <xf numFmtId="14" fontId="0" fillId="0" borderId="0" xfId="0" applyNumberFormat="1">
      <alignment vertical="center"/>
    </xf>
    <xf numFmtId="41" fontId="0" fillId="0" borderId="0" xfId="1" applyFo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1" fontId="0" fillId="0" borderId="0" xfId="0" applyNumberFormat="1">
      <alignment vertical="center"/>
    </xf>
    <xf numFmtId="0" fontId="6" fillId="2" borderId="0" xfId="0" quotePrefix="1" applyFont="1" applyFill="1">
      <alignment vertical="center"/>
    </xf>
    <xf numFmtId="0" fontId="7" fillId="0" borderId="0" xfId="0" applyFont="1">
      <alignment vertical="center"/>
    </xf>
    <xf numFmtId="0" fontId="5" fillId="3" borderId="0" xfId="0" applyFont="1" applyFill="1" applyAlignment="1">
      <alignment horizontal="center"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quotePrefix="1">
      <alignment vertical="center"/>
    </xf>
    <xf numFmtId="0" fontId="11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4" borderId="0" xfId="0" applyFont="1" applyFill="1">
      <alignment vertical="center"/>
    </xf>
    <xf numFmtId="0" fontId="16" fillId="4" borderId="0" xfId="0" applyFont="1" applyFill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8" fillId="0" borderId="0" xfId="0" quotePrefix="1" applyFont="1">
      <alignment vertical="center"/>
    </xf>
    <xf numFmtId="0" fontId="19" fillId="0" borderId="0" xfId="2">
      <alignment vertical="center"/>
    </xf>
    <xf numFmtId="0" fontId="20" fillId="0" borderId="2" xfId="2" applyFont="1" applyBorder="1" applyAlignment="1">
      <alignment horizontal="centerContinuous" vertical="center"/>
    </xf>
    <xf numFmtId="0" fontId="21" fillId="5" borderId="3" xfId="2" applyFont="1" applyFill="1" applyBorder="1" applyAlignment="1">
      <alignment horizontal="center" vertical="center"/>
    </xf>
    <xf numFmtId="0" fontId="22" fillId="0" borderId="3" xfId="2" applyFont="1" applyBorder="1" applyAlignment="1">
      <alignment horizontal="center" vertical="center"/>
    </xf>
    <xf numFmtId="0" fontId="22" fillId="0" borderId="3" xfId="2" applyFont="1" applyBorder="1">
      <alignment vertical="center"/>
    </xf>
    <xf numFmtId="3" fontId="22" fillId="0" borderId="3" xfId="2" applyNumberFormat="1" applyFont="1" applyBorder="1">
      <alignment vertical="center"/>
    </xf>
    <xf numFmtId="0" fontId="22" fillId="6" borderId="3" xfId="2" applyFont="1" applyFill="1" applyBorder="1" applyAlignment="1">
      <alignment horizontal="center" vertical="center"/>
    </xf>
    <xf numFmtId="0" fontId="20" fillId="0" borderId="0" xfId="2" applyFont="1">
      <alignment vertical="center"/>
    </xf>
    <xf numFmtId="3" fontId="22" fillId="7" borderId="3" xfId="2" applyNumberFormat="1" applyFont="1" applyFill="1" applyBorder="1">
      <alignment vertical="center"/>
    </xf>
    <xf numFmtId="0" fontId="23" fillId="0" borderId="0" xfId="2" applyFont="1">
      <alignment vertical="center"/>
    </xf>
    <xf numFmtId="0" fontId="24" fillId="0" borderId="0" xfId="0" applyFont="1">
      <alignment vertical="center"/>
    </xf>
    <xf numFmtId="0" fontId="1" fillId="0" borderId="0" xfId="3">
      <alignment vertical="center"/>
    </xf>
    <xf numFmtId="0" fontId="1" fillId="0" borderId="0" xfId="3" applyAlignment="1">
      <alignment horizontal="right" vertical="center"/>
    </xf>
    <xf numFmtId="0" fontId="25" fillId="0" borderId="0" xfId="3" applyFont="1">
      <alignment vertical="center"/>
    </xf>
    <xf numFmtId="0" fontId="26" fillId="0" borderId="0" xfId="0" applyFont="1">
      <alignment vertical="center"/>
    </xf>
    <xf numFmtId="0" fontId="27" fillId="0" borderId="0" xfId="3" applyFont="1">
      <alignment vertical="center"/>
    </xf>
    <xf numFmtId="0" fontId="0" fillId="7" borderId="0" xfId="0" applyFill="1">
      <alignment vertical="center"/>
    </xf>
    <xf numFmtId="0" fontId="0" fillId="7" borderId="0" xfId="0" quotePrefix="1" applyFill="1">
      <alignment vertical="center"/>
    </xf>
    <xf numFmtId="0" fontId="13" fillId="0" borderId="2" xfId="0" applyFont="1" applyBorder="1" applyAlignment="1">
      <alignment horizontal="center" vertical="center"/>
    </xf>
    <xf numFmtId="0" fontId="28" fillId="0" borderId="0" xfId="0" applyFont="1">
      <alignment vertical="center"/>
    </xf>
  </cellXfs>
  <cellStyles count="4">
    <cellStyle name="쉼표 [0]" xfId="1" builtinId="6"/>
    <cellStyle name="표준" xfId="0" builtinId="0"/>
    <cellStyle name="표준 2" xfId="2" xr:uid="{194F79C5-27D9-447E-A2B1-F16F0C3C4081}"/>
    <cellStyle name="표준 3" xfId="3" xr:uid="{043A4B47-844B-4ACA-AB9D-C09E105AE74C}"/>
  </cellStyles>
  <dxfs count="18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맑은 고딕"/>
        <family val="3"/>
        <charset val="129"/>
        <scheme val="minor"/>
      </font>
      <fill>
        <patternFill patternType="solid">
          <fgColor indexed="64"/>
          <bgColor theme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맑은 고딕"/>
        <family val="3"/>
        <charset val="129"/>
        <scheme val="minor"/>
      </font>
      <fill>
        <patternFill patternType="solid">
          <fgColor indexed="64"/>
          <bgColor theme="1"/>
        </patternFill>
      </fill>
      <alignment horizontal="center" vertical="center" textRotation="0" wrapText="0" indent="0" justifyLastLine="0" shrinkToFit="0" readingOrder="0"/>
    </dxf>
    <dxf>
      <numFmt numFmtId="33" formatCode="_-* #,##0_-;\-* #,##0_-;_-* &quot;-&quot;_-;_-@_-"/>
    </dxf>
    <dxf>
      <numFmt numFmtId="33" formatCode="_-* #,##0_-;\-* #,##0_-;_-* &quot;-&quot;_-;_-@_-"/>
    </dxf>
    <dxf>
      <numFmt numFmtId="33" formatCode="_-* #,##0_-;\-* #,##0_-;_-* &quot;-&quot;_-;_-@_-"/>
    </dxf>
    <dxf>
      <numFmt numFmtId="33" formatCode="_-* #,##0_-;\-* #,##0_-;_-* &quot;-&quot;_-;_-@_-"/>
    </dxf>
    <dxf>
      <numFmt numFmtId="33" formatCode="_-* #,##0_-;\-* #,##0_-;_-* &quot;-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맑은 고딕"/>
        <family val="2"/>
        <charset val="129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맑은 고딕"/>
        <family val="2"/>
        <charset val="129"/>
        <scheme val="minor"/>
      </font>
    </dxf>
    <dxf>
      <numFmt numFmtId="19" formatCode="yyyy/mm/dd"/>
    </dxf>
    <dxf>
      <alignment horizontal="center" vertical="center" textRotation="0" wrapText="0" indent="0" justifyLastLine="0" shrinkToFit="0" readingOrder="0"/>
    </dxf>
    <dxf>
      <numFmt numFmtId="33" formatCode="_-* #,##0_-;\-* #,##0_-;_-* &quot;-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맑은 고딕"/>
        <family val="2"/>
        <charset val="129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맑은 고딕"/>
        <family val="2"/>
        <charset val="129"/>
        <scheme val="minor"/>
      </font>
    </dxf>
    <dxf>
      <numFmt numFmtId="19" formatCode="yyyy/mm/dd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4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jpeg"/><Relationship Id="rId13" Type="http://schemas.openxmlformats.org/officeDocument/2006/relationships/image" Target="../media/image22.png"/><Relationship Id="rId3" Type="http://schemas.openxmlformats.org/officeDocument/2006/relationships/image" Target="../media/image12.jpeg"/><Relationship Id="rId7" Type="http://schemas.openxmlformats.org/officeDocument/2006/relationships/image" Target="../media/image16.jpeg"/><Relationship Id="rId12" Type="http://schemas.openxmlformats.org/officeDocument/2006/relationships/image" Target="../media/image21.jpeg"/><Relationship Id="rId2" Type="http://schemas.openxmlformats.org/officeDocument/2006/relationships/image" Target="../media/image11.jpeg"/><Relationship Id="rId1" Type="http://schemas.openxmlformats.org/officeDocument/2006/relationships/image" Target="../media/image10.jpeg"/><Relationship Id="rId6" Type="http://schemas.openxmlformats.org/officeDocument/2006/relationships/image" Target="../media/image15.jpeg"/><Relationship Id="rId11" Type="http://schemas.openxmlformats.org/officeDocument/2006/relationships/image" Target="../media/image20.jpeg"/><Relationship Id="rId5" Type="http://schemas.openxmlformats.org/officeDocument/2006/relationships/image" Target="../media/image14.jpeg"/><Relationship Id="rId10" Type="http://schemas.openxmlformats.org/officeDocument/2006/relationships/image" Target="../media/image19.jpeg"/><Relationship Id="rId4" Type="http://schemas.openxmlformats.org/officeDocument/2006/relationships/image" Target="../media/image13.jpeg"/><Relationship Id="rId9" Type="http://schemas.openxmlformats.org/officeDocument/2006/relationships/image" Target="../media/image18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jpeg"/><Relationship Id="rId2" Type="http://schemas.openxmlformats.org/officeDocument/2006/relationships/image" Target="../media/image24.png"/><Relationship Id="rId1" Type="http://schemas.openxmlformats.org/officeDocument/2006/relationships/image" Target="../media/image23.png"/><Relationship Id="rId6" Type="http://schemas.microsoft.com/office/2007/relationships/hdphoto" Target="../media/hdphoto1.wdp"/><Relationship Id="rId5" Type="http://schemas.openxmlformats.org/officeDocument/2006/relationships/image" Target="../media/image27.png"/><Relationship Id="rId4" Type="http://schemas.openxmlformats.org/officeDocument/2006/relationships/image" Target="../media/image26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0.png"/><Relationship Id="rId2" Type="http://schemas.openxmlformats.org/officeDocument/2006/relationships/image" Target="../media/image29.png"/><Relationship Id="rId1" Type="http://schemas.openxmlformats.org/officeDocument/2006/relationships/image" Target="../media/image28.png"/><Relationship Id="rId4" Type="http://schemas.openxmlformats.org/officeDocument/2006/relationships/image" Target="../media/image3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3.png"/><Relationship Id="rId1" Type="http://schemas.openxmlformats.org/officeDocument/2006/relationships/image" Target="../media/image32.pn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41.png"/><Relationship Id="rId3" Type="http://schemas.openxmlformats.org/officeDocument/2006/relationships/image" Target="../media/image36.png"/><Relationship Id="rId7" Type="http://schemas.openxmlformats.org/officeDocument/2006/relationships/image" Target="../media/image40.png"/><Relationship Id="rId2" Type="http://schemas.openxmlformats.org/officeDocument/2006/relationships/image" Target="../media/image35.png"/><Relationship Id="rId1" Type="http://schemas.openxmlformats.org/officeDocument/2006/relationships/image" Target="../media/image34.png"/><Relationship Id="rId6" Type="http://schemas.openxmlformats.org/officeDocument/2006/relationships/image" Target="../media/image39.png"/><Relationship Id="rId5" Type="http://schemas.openxmlformats.org/officeDocument/2006/relationships/image" Target="../media/image38.png"/><Relationship Id="rId4" Type="http://schemas.openxmlformats.org/officeDocument/2006/relationships/image" Target="../media/image37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4.png"/><Relationship Id="rId2" Type="http://schemas.openxmlformats.org/officeDocument/2006/relationships/image" Target="../media/image43.png"/><Relationship Id="rId1" Type="http://schemas.openxmlformats.org/officeDocument/2006/relationships/image" Target="../media/image4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45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6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8.png"/><Relationship Id="rId1" Type="http://schemas.openxmlformats.org/officeDocument/2006/relationships/image" Target="../media/image47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1.png"/><Relationship Id="rId2" Type="http://schemas.openxmlformats.org/officeDocument/2006/relationships/image" Target="../media/image50.png"/><Relationship Id="rId1" Type="http://schemas.openxmlformats.org/officeDocument/2006/relationships/image" Target="../media/image4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123825</xdr:colOff>
      <xdr:row>3</xdr:row>
      <xdr:rowOff>133350</xdr:rowOff>
    </xdr:from>
    <xdr:to>
      <xdr:col>12</xdr:col>
      <xdr:colOff>581684</xdr:colOff>
      <xdr:row>11</xdr:row>
      <xdr:rowOff>126105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192125" y="762000"/>
          <a:ext cx="3886859" cy="1669155"/>
        </a:xfrm>
        <a:prstGeom prst="rect">
          <a:avLst/>
        </a:prstGeom>
      </xdr:spPr>
    </xdr:pic>
    <xdr:clientData/>
  </xdr:twoCellAnchor>
  <xdr:twoCellAnchor editAs="oneCell">
    <xdr:from>
      <xdr:col>7</xdr:col>
      <xdr:colOff>114299</xdr:colOff>
      <xdr:row>14</xdr:row>
      <xdr:rowOff>133350</xdr:rowOff>
    </xdr:from>
    <xdr:to>
      <xdr:col>13</xdr:col>
      <xdr:colOff>95902</xdr:colOff>
      <xdr:row>25</xdr:row>
      <xdr:rowOff>30847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182599" y="3067050"/>
          <a:ext cx="4096403" cy="2202547"/>
        </a:xfrm>
        <a:prstGeom prst="rect">
          <a:avLst/>
        </a:prstGeom>
      </xdr:spPr>
    </xdr:pic>
    <xdr:clientData/>
  </xdr:twoCellAnchor>
  <xdr:twoCellAnchor>
    <xdr:from>
      <xdr:col>11</xdr:col>
      <xdr:colOff>428625</xdr:colOff>
      <xdr:row>8</xdr:row>
      <xdr:rowOff>142875</xdr:rowOff>
    </xdr:from>
    <xdr:to>
      <xdr:col>12</xdr:col>
      <xdr:colOff>485775</xdr:colOff>
      <xdr:row>9</xdr:row>
      <xdr:rowOff>142875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16240125" y="1819275"/>
          <a:ext cx="742950" cy="209550"/>
        </a:xfrm>
        <a:prstGeom prst="rect">
          <a:avLst/>
        </a:prstGeom>
        <a:noFill/>
        <a:ln w="28575">
          <a:solidFill>
            <a:srgbClr val="FF0000"/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476250</xdr:colOff>
      <xdr:row>12</xdr:row>
      <xdr:rowOff>76200</xdr:rowOff>
    </xdr:from>
    <xdr:to>
      <xdr:col>10</xdr:col>
      <xdr:colOff>361950</xdr:colOff>
      <xdr:row>14</xdr:row>
      <xdr:rowOff>133350</xdr:rowOff>
    </xdr:to>
    <xdr:sp macro="" textlink="">
      <xdr:nvSpPr>
        <xdr:cNvPr id="6" name="화살표: 아래쪽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14916150" y="2590800"/>
          <a:ext cx="571500" cy="47625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400050</xdr:colOff>
      <xdr:row>14</xdr:row>
      <xdr:rowOff>133350</xdr:rowOff>
    </xdr:from>
    <xdr:to>
      <xdr:col>13</xdr:col>
      <xdr:colOff>285750</xdr:colOff>
      <xdr:row>18</xdr:row>
      <xdr:rowOff>57150</xdr:rowOff>
    </xdr:to>
    <xdr:sp macro="" textlink="">
      <xdr:nvSpPr>
        <xdr:cNvPr id="2" name="화살표: 아래쪽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8943975" y="3067050"/>
          <a:ext cx="600075" cy="76200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15</xdr:col>
      <xdr:colOff>752475</xdr:colOff>
      <xdr:row>31</xdr:row>
      <xdr:rowOff>66675</xdr:rowOff>
    </xdr:from>
    <xdr:to>
      <xdr:col>16</xdr:col>
      <xdr:colOff>95250</xdr:colOff>
      <xdr:row>32</xdr:row>
      <xdr:rowOff>114300</xdr:rowOff>
    </xdr:to>
    <xdr:sp macro="" textlink="">
      <xdr:nvSpPr>
        <xdr:cNvPr id="3" name="타원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11782425" y="6610350"/>
          <a:ext cx="171450" cy="257175"/>
        </a:xfrm>
        <a:prstGeom prst="ellipse">
          <a:avLst/>
        </a:prstGeom>
        <a:noFill/>
        <a:ln>
          <a:solidFill>
            <a:srgbClr val="FF0000"/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561975</xdr:colOff>
      <xdr:row>31</xdr:row>
      <xdr:rowOff>19050</xdr:rowOff>
    </xdr:from>
    <xdr:to>
      <xdr:col>16</xdr:col>
      <xdr:colOff>276225</xdr:colOff>
      <xdr:row>32</xdr:row>
      <xdr:rowOff>57150</xdr:rowOff>
    </xdr:to>
    <xdr:sp macro="" textlink="">
      <xdr:nvSpPr>
        <xdr:cNvPr id="4" name="사각형: 둥근 모서리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6734175" y="6562725"/>
          <a:ext cx="5400675" cy="247650"/>
        </a:xfrm>
        <a:prstGeom prst="roundRect">
          <a:avLst/>
        </a:prstGeom>
        <a:noFill/>
        <a:ln>
          <a:solidFill>
            <a:srgbClr val="00B0F0"/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0</xdr:colOff>
      <xdr:row>63</xdr:row>
      <xdr:rowOff>0</xdr:rowOff>
    </xdr:from>
    <xdr:to>
      <xdr:col>6</xdr:col>
      <xdr:colOff>352953</xdr:colOff>
      <xdr:row>79</xdr:row>
      <xdr:rowOff>133837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13296900"/>
          <a:ext cx="3781953" cy="3486637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63</xdr:row>
      <xdr:rowOff>0</xdr:rowOff>
    </xdr:from>
    <xdr:to>
      <xdr:col>10</xdr:col>
      <xdr:colOff>95550</xdr:colOff>
      <xdr:row>80</xdr:row>
      <xdr:rowOff>29076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00600" y="13296900"/>
          <a:ext cx="2152950" cy="3591426"/>
        </a:xfrm>
        <a:prstGeom prst="rect">
          <a:avLst/>
        </a:prstGeom>
      </xdr:spPr>
    </xdr:pic>
    <xdr:clientData/>
  </xdr:twoCellAnchor>
  <xdr:twoCellAnchor>
    <xdr:from>
      <xdr:col>20</xdr:col>
      <xdr:colOff>57150</xdr:colOff>
      <xdr:row>59</xdr:row>
      <xdr:rowOff>38100</xdr:rowOff>
    </xdr:from>
    <xdr:to>
      <xdr:col>23</xdr:col>
      <xdr:colOff>28575</xdr:colOff>
      <xdr:row>63</xdr:row>
      <xdr:rowOff>142875</xdr:rowOff>
    </xdr:to>
    <xdr:sp macro="" textlink="">
      <xdr:nvSpPr>
        <xdr:cNvPr id="10" name="화살표: 위로 굽음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/>
      </xdr:nvSpPr>
      <xdr:spPr>
        <a:xfrm>
          <a:off x="15525750" y="12496800"/>
          <a:ext cx="2466975" cy="942975"/>
        </a:xfrm>
        <a:prstGeom prst="bent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25</xdr:col>
      <xdr:colOff>314325</xdr:colOff>
      <xdr:row>58</xdr:row>
      <xdr:rowOff>76200</xdr:rowOff>
    </xdr:from>
    <xdr:to>
      <xdr:col>25</xdr:col>
      <xdr:colOff>638175</xdr:colOff>
      <xdr:row>68</xdr:row>
      <xdr:rowOff>19050</xdr:rowOff>
    </xdr:to>
    <xdr:sp macro="" textlink="">
      <xdr:nvSpPr>
        <xdr:cNvPr id="12" name="화살표: 위쪽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/>
      </xdr:nvSpPr>
      <xdr:spPr>
        <a:xfrm>
          <a:off x="20240625" y="12325350"/>
          <a:ext cx="323850" cy="2038350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24</xdr:col>
      <xdr:colOff>0</xdr:colOff>
      <xdr:row>69</xdr:row>
      <xdr:rowOff>0</xdr:rowOff>
    </xdr:from>
    <xdr:to>
      <xdr:col>33</xdr:col>
      <xdr:colOff>229678</xdr:colOff>
      <xdr:row>74</xdr:row>
      <xdr:rowOff>200199</xdr:rowOff>
    </xdr:to>
    <xdr:grpSp>
      <xdr:nvGrpSpPr>
        <xdr:cNvPr id="17" name="그룹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GrpSpPr/>
      </xdr:nvGrpSpPr>
      <xdr:grpSpPr>
        <a:xfrm>
          <a:off x="18802350" y="14554200"/>
          <a:ext cx="7725853" cy="1247949"/>
          <a:chOff x="18802350" y="14554200"/>
          <a:chExt cx="7725853" cy="1247949"/>
        </a:xfrm>
      </xdr:grpSpPr>
      <xdr:pic>
        <xdr:nvPicPr>
          <xdr:cNvPr id="13" name="그림 12">
            <a:extLst>
              <a:ext uri="{FF2B5EF4-FFF2-40B4-BE49-F238E27FC236}">
                <a16:creationId xmlns:a16="http://schemas.microsoft.com/office/drawing/2014/main" id="{00000000-0008-0000-0300-00000D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8802350" y="14554200"/>
            <a:ext cx="7725853" cy="1247949"/>
          </a:xfrm>
          <a:prstGeom prst="rect">
            <a:avLst/>
          </a:prstGeom>
        </xdr:spPr>
      </xdr:pic>
      <xdr:sp macro="" textlink="">
        <xdr:nvSpPr>
          <xdr:cNvPr id="15" name="직사각형 14">
            <a:extLst>
              <a:ext uri="{FF2B5EF4-FFF2-40B4-BE49-F238E27FC236}">
                <a16:creationId xmlns:a16="http://schemas.microsoft.com/office/drawing/2014/main" id="{00000000-0008-0000-0300-00000F000000}"/>
              </a:ext>
            </a:extLst>
          </xdr:cNvPr>
          <xdr:cNvSpPr/>
        </xdr:nvSpPr>
        <xdr:spPr>
          <a:xfrm>
            <a:off x="18811874" y="14906625"/>
            <a:ext cx="1019175" cy="476250"/>
          </a:xfrm>
          <a:prstGeom prst="rect">
            <a:avLst/>
          </a:prstGeom>
          <a:noFill/>
          <a:ln w="28575">
            <a:solidFill>
              <a:srgbClr val="FF0000"/>
            </a:solidFill>
            <a:prstDash val="sysDot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6" name="직사각형 15">
            <a:extLst>
              <a:ext uri="{FF2B5EF4-FFF2-40B4-BE49-F238E27FC236}">
                <a16:creationId xmlns:a16="http://schemas.microsoft.com/office/drawing/2014/main" id="{00000000-0008-0000-0300-000010000000}"/>
              </a:ext>
            </a:extLst>
          </xdr:cNvPr>
          <xdr:cNvSpPr/>
        </xdr:nvSpPr>
        <xdr:spPr>
          <a:xfrm>
            <a:off x="25022174" y="14573250"/>
            <a:ext cx="981075" cy="333375"/>
          </a:xfrm>
          <a:prstGeom prst="rect">
            <a:avLst/>
          </a:prstGeom>
          <a:noFill/>
          <a:ln w="28575">
            <a:solidFill>
              <a:srgbClr val="FF0000"/>
            </a:solidFill>
            <a:prstDash val="sysDot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>
    <xdr:from>
      <xdr:col>11</xdr:col>
      <xdr:colOff>0</xdr:colOff>
      <xdr:row>61</xdr:row>
      <xdr:rowOff>190500</xdr:rowOff>
    </xdr:from>
    <xdr:to>
      <xdr:col>19</xdr:col>
      <xdr:colOff>810701</xdr:colOff>
      <xdr:row>69</xdr:row>
      <xdr:rowOff>181205</xdr:rowOff>
    </xdr:to>
    <xdr:grpSp>
      <xdr:nvGrpSpPr>
        <xdr:cNvPr id="20" name="그룹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GrpSpPr/>
      </xdr:nvGrpSpPr>
      <xdr:grpSpPr>
        <a:xfrm>
          <a:off x="7705725" y="13068300"/>
          <a:ext cx="7706801" cy="1667105"/>
          <a:chOff x="7705725" y="13068300"/>
          <a:chExt cx="7706801" cy="1667105"/>
        </a:xfrm>
      </xdr:grpSpPr>
      <xdr:pic>
        <xdr:nvPicPr>
          <xdr:cNvPr id="9" name="그림 8">
            <a:extLst>
              <a:ext uri="{FF2B5EF4-FFF2-40B4-BE49-F238E27FC236}">
                <a16:creationId xmlns:a16="http://schemas.microsoft.com/office/drawing/2014/main" id="{00000000-0008-0000-03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7705725" y="13087350"/>
            <a:ext cx="7706801" cy="1648055"/>
          </a:xfrm>
          <a:prstGeom prst="rect">
            <a:avLst/>
          </a:prstGeom>
        </xdr:spPr>
      </xdr:pic>
      <xdr:sp macro="" textlink="">
        <xdr:nvSpPr>
          <xdr:cNvPr id="18" name="직사각형 17">
            <a:extLst>
              <a:ext uri="{FF2B5EF4-FFF2-40B4-BE49-F238E27FC236}">
                <a16:creationId xmlns:a16="http://schemas.microsoft.com/office/drawing/2014/main" id="{00000000-0008-0000-0300-000012000000}"/>
              </a:ext>
            </a:extLst>
          </xdr:cNvPr>
          <xdr:cNvSpPr/>
        </xdr:nvSpPr>
        <xdr:spPr>
          <a:xfrm>
            <a:off x="7724774" y="13430250"/>
            <a:ext cx="981075" cy="438150"/>
          </a:xfrm>
          <a:prstGeom prst="rect">
            <a:avLst/>
          </a:prstGeom>
          <a:noFill/>
          <a:ln w="28575">
            <a:solidFill>
              <a:srgbClr val="FF0000"/>
            </a:solidFill>
            <a:prstDash val="sysDot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19" name="직사각형 18">
            <a:extLst>
              <a:ext uri="{FF2B5EF4-FFF2-40B4-BE49-F238E27FC236}">
                <a16:creationId xmlns:a16="http://schemas.microsoft.com/office/drawing/2014/main" id="{00000000-0008-0000-0300-000013000000}"/>
              </a:ext>
            </a:extLst>
          </xdr:cNvPr>
          <xdr:cNvSpPr/>
        </xdr:nvSpPr>
        <xdr:spPr>
          <a:xfrm>
            <a:off x="13839825" y="13068300"/>
            <a:ext cx="1009650" cy="333375"/>
          </a:xfrm>
          <a:prstGeom prst="rect">
            <a:avLst/>
          </a:prstGeom>
          <a:noFill/>
          <a:ln w="28575">
            <a:solidFill>
              <a:srgbClr val="FF0000"/>
            </a:solidFill>
            <a:prstDash val="sysDot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>
    <xdr:from>
      <xdr:col>3</xdr:col>
      <xdr:colOff>142875</xdr:colOff>
      <xdr:row>59</xdr:row>
      <xdr:rowOff>38100</xdr:rowOff>
    </xdr:from>
    <xdr:to>
      <xdr:col>3</xdr:col>
      <xdr:colOff>333375</xdr:colOff>
      <xdr:row>62</xdr:row>
      <xdr:rowOff>123825</xdr:rowOff>
    </xdr:to>
    <xdr:sp macro="" textlink="">
      <xdr:nvSpPr>
        <xdr:cNvPr id="21" name="화살표: 아래쪽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/>
      </xdr:nvSpPr>
      <xdr:spPr>
        <a:xfrm>
          <a:off x="2200275" y="12496800"/>
          <a:ext cx="190500" cy="714375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314325</xdr:colOff>
      <xdr:row>61</xdr:row>
      <xdr:rowOff>66675</xdr:rowOff>
    </xdr:from>
    <xdr:to>
      <xdr:col>8</xdr:col>
      <xdr:colOff>504825</xdr:colOff>
      <xdr:row>63</xdr:row>
      <xdr:rowOff>28575</xdr:rowOff>
    </xdr:to>
    <xdr:sp macro="" textlink="">
      <xdr:nvSpPr>
        <xdr:cNvPr id="22" name="화살표: 아래쪽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/>
      </xdr:nvSpPr>
      <xdr:spPr>
        <a:xfrm>
          <a:off x="5800725" y="12944475"/>
          <a:ext cx="190500" cy="381000"/>
        </a:xfrm>
        <a:prstGeom prst="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638175</xdr:colOff>
      <xdr:row>2</xdr:row>
      <xdr:rowOff>0</xdr:rowOff>
    </xdr:from>
    <xdr:to>
      <xdr:col>9</xdr:col>
      <xdr:colOff>171450</xdr:colOff>
      <xdr:row>4</xdr:row>
      <xdr:rowOff>28575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AB20B42A-F2B2-B88F-CD48-57E1C626611C}"/>
            </a:ext>
          </a:extLst>
        </xdr:cNvPr>
        <xdr:cNvSpPr/>
      </xdr:nvSpPr>
      <xdr:spPr>
        <a:xfrm>
          <a:off x="4752975" y="419100"/>
          <a:ext cx="1590675" cy="447675"/>
        </a:xfrm>
        <a:prstGeom prst="rect">
          <a:avLst/>
        </a:prstGeom>
        <a:noFill/>
        <a:ln w="28575">
          <a:solidFill>
            <a:srgbClr val="FF0000"/>
          </a:solidFill>
          <a:prstDash val="sys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609601</xdr:colOff>
      <xdr:row>4</xdr:row>
      <xdr:rowOff>85725</xdr:rowOff>
    </xdr:from>
    <xdr:to>
      <xdr:col>8</xdr:col>
      <xdr:colOff>447675</xdr:colOff>
      <xdr:row>20</xdr:row>
      <xdr:rowOff>180975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7918ED15-9DE2-8B25-5C14-3C9B5B6003AB}"/>
            </a:ext>
          </a:extLst>
        </xdr:cNvPr>
        <xdr:cNvSpPr/>
      </xdr:nvSpPr>
      <xdr:spPr>
        <a:xfrm>
          <a:off x="4724401" y="923925"/>
          <a:ext cx="1209674" cy="3448050"/>
        </a:xfrm>
        <a:prstGeom prst="rect">
          <a:avLst/>
        </a:prstGeom>
        <a:noFill/>
        <a:ln w="28575">
          <a:solidFill>
            <a:srgbClr val="00B0F0"/>
          </a:solidFill>
          <a:prstDash val="sys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10</xdr:col>
      <xdr:colOff>209550</xdr:colOff>
      <xdr:row>24</xdr:row>
      <xdr:rowOff>142875</xdr:rowOff>
    </xdr:from>
    <xdr:to>
      <xdr:col>16</xdr:col>
      <xdr:colOff>314914</xdr:colOff>
      <xdr:row>53</xdr:row>
      <xdr:rowOff>181829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2052FEA-2EFF-25D5-BBE1-35CC7ED085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67550" y="5172075"/>
          <a:ext cx="4220164" cy="6115904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63</xdr:row>
      <xdr:rowOff>123825</xdr:rowOff>
    </xdr:from>
    <xdr:to>
      <xdr:col>16</xdr:col>
      <xdr:colOff>191081</xdr:colOff>
      <xdr:row>88</xdr:row>
      <xdr:rowOff>95977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E68993E-487A-8FF6-54B5-FF630796A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00875" y="13325475"/>
          <a:ext cx="4163006" cy="5210902"/>
        </a:xfrm>
        <a:prstGeom prst="rect">
          <a:avLst/>
        </a:prstGeom>
      </xdr:spPr>
    </xdr:pic>
    <xdr:clientData/>
  </xdr:twoCellAnchor>
  <xdr:twoCellAnchor editAs="oneCell">
    <xdr:from>
      <xdr:col>10</xdr:col>
      <xdr:colOff>38100</xdr:colOff>
      <xdr:row>96</xdr:row>
      <xdr:rowOff>0</xdr:rowOff>
    </xdr:from>
    <xdr:to>
      <xdr:col>16</xdr:col>
      <xdr:colOff>76780</xdr:colOff>
      <xdr:row>130</xdr:row>
      <xdr:rowOff>39100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28AEDE6A-F22F-E13C-03EC-F5C51DFE2E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96100" y="20116800"/>
          <a:ext cx="4153480" cy="71638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8283</xdr:colOff>
      <xdr:row>3</xdr:row>
      <xdr:rowOff>0</xdr:rowOff>
    </xdr:from>
    <xdr:to>
      <xdr:col>4</xdr:col>
      <xdr:colOff>728283</xdr:colOff>
      <xdr:row>4</xdr:row>
      <xdr:rowOff>11544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AB8205D-3387-0949-A34D-2BC13939FC6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5587" y="621196"/>
          <a:ext cx="720000" cy="10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8283</xdr:colOff>
      <xdr:row>4</xdr:row>
      <xdr:rowOff>7631</xdr:rowOff>
    </xdr:from>
    <xdr:to>
      <xdr:col>4</xdr:col>
      <xdr:colOff>728283</xdr:colOff>
      <xdr:row>5</xdr:row>
      <xdr:rowOff>10892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F9477D4C-DB03-47BD-B1BB-00578F5F71C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5587" y="1697283"/>
          <a:ext cx="720000" cy="10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8283</xdr:colOff>
      <xdr:row>5</xdr:row>
      <xdr:rowOff>6979</xdr:rowOff>
    </xdr:from>
    <xdr:to>
      <xdr:col>4</xdr:col>
      <xdr:colOff>728283</xdr:colOff>
      <xdr:row>6</xdr:row>
      <xdr:rowOff>10240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554A3382-645D-A8F4-ED7B-A399FB6E7B4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5587" y="2773370"/>
          <a:ext cx="720000" cy="10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8283</xdr:colOff>
      <xdr:row>6</xdr:row>
      <xdr:rowOff>6327</xdr:rowOff>
    </xdr:from>
    <xdr:to>
      <xdr:col>4</xdr:col>
      <xdr:colOff>728283</xdr:colOff>
      <xdr:row>7</xdr:row>
      <xdr:rowOff>9587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80861C3B-F9B5-D172-EB8C-E36014D2EDA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5587" y="3849457"/>
          <a:ext cx="720000" cy="10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8283</xdr:colOff>
      <xdr:row>7</xdr:row>
      <xdr:rowOff>5674</xdr:rowOff>
    </xdr:from>
    <xdr:to>
      <xdr:col>4</xdr:col>
      <xdr:colOff>728283</xdr:colOff>
      <xdr:row>8</xdr:row>
      <xdr:rowOff>8935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F657F5F1-6809-BD24-48CC-3F0C6955E3F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5587" y="4925544"/>
          <a:ext cx="720000" cy="10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8283</xdr:colOff>
      <xdr:row>8</xdr:row>
      <xdr:rowOff>5021</xdr:rowOff>
    </xdr:from>
    <xdr:to>
      <xdr:col>4</xdr:col>
      <xdr:colOff>728283</xdr:colOff>
      <xdr:row>9</xdr:row>
      <xdr:rowOff>8282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C37E4D25-A7E6-F427-D546-746755C2671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25587" y="6001630"/>
          <a:ext cx="720000" cy="10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1051891</xdr:colOff>
      <xdr:row>3</xdr:row>
      <xdr:rowOff>0</xdr:rowOff>
    </xdr:from>
    <xdr:to>
      <xdr:col>11</xdr:col>
      <xdr:colOff>30326</xdr:colOff>
      <xdr:row>4</xdr:row>
      <xdr:rowOff>11544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A1BAB25F-F756-0681-0A93-CAFD45E6145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3043" y="621196"/>
          <a:ext cx="900000" cy="10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1051891</xdr:colOff>
      <xdr:row>4</xdr:row>
      <xdr:rowOff>5974</xdr:rowOff>
    </xdr:from>
    <xdr:to>
      <xdr:col>11</xdr:col>
      <xdr:colOff>30326</xdr:colOff>
      <xdr:row>5</xdr:row>
      <xdr:rowOff>9235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5B5276BC-E7D1-A05A-90F0-62C79ABECE8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3043" y="1695626"/>
          <a:ext cx="900000" cy="10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1051891</xdr:colOff>
      <xdr:row>5</xdr:row>
      <xdr:rowOff>3665</xdr:rowOff>
    </xdr:from>
    <xdr:to>
      <xdr:col>11</xdr:col>
      <xdr:colOff>30326</xdr:colOff>
      <xdr:row>6</xdr:row>
      <xdr:rowOff>6926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938F3C15-9FFA-8639-4FCF-E741E90D454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3043" y="2770056"/>
          <a:ext cx="900000" cy="10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1051891</xdr:colOff>
      <xdr:row>6</xdr:row>
      <xdr:rowOff>1356</xdr:rowOff>
    </xdr:from>
    <xdr:to>
      <xdr:col>11</xdr:col>
      <xdr:colOff>30326</xdr:colOff>
      <xdr:row>7</xdr:row>
      <xdr:rowOff>4616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46C9C8F6-79BE-E29E-7BFA-8A016588F95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3043" y="3844486"/>
          <a:ext cx="900000" cy="10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1051891</xdr:colOff>
      <xdr:row>6</xdr:row>
      <xdr:rowOff>1075786</xdr:rowOff>
    </xdr:from>
    <xdr:to>
      <xdr:col>11</xdr:col>
      <xdr:colOff>30326</xdr:colOff>
      <xdr:row>8</xdr:row>
      <xdr:rowOff>2307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E44BACE7-F112-3885-C72E-C2C30A38688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3043" y="4918916"/>
          <a:ext cx="900000" cy="10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1051891</xdr:colOff>
      <xdr:row>7</xdr:row>
      <xdr:rowOff>1073478</xdr:rowOff>
    </xdr:from>
    <xdr:to>
      <xdr:col>11</xdr:col>
      <xdr:colOff>30326</xdr:colOff>
      <xdr:row>9</xdr:row>
      <xdr:rowOff>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C86A0A42-5F18-3CF8-ACEF-38954E4C4BA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23043" y="5993348"/>
          <a:ext cx="900000" cy="1080000"/>
        </a:xfrm>
        <a:prstGeom prst="rect">
          <a:avLst/>
        </a:prstGeom>
      </xdr:spPr>
    </xdr:pic>
    <xdr:clientData/>
  </xdr:twoCellAnchor>
  <xdr:twoCellAnchor>
    <xdr:from>
      <xdr:col>5</xdr:col>
      <xdr:colOff>646043</xdr:colOff>
      <xdr:row>18</xdr:row>
      <xdr:rowOff>73076</xdr:rowOff>
    </xdr:from>
    <xdr:to>
      <xdr:col>15</xdr:col>
      <xdr:colOff>202738</xdr:colOff>
      <xdr:row>26</xdr:row>
      <xdr:rowOff>193598</xdr:rowOff>
    </xdr:to>
    <xdr:grpSp>
      <xdr:nvGrpSpPr>
        <xdr:cNvPr id="36" name="그룹 35">
          <a:extLst>
            <a:ext uri="{FF2B5EF4-FFF2-40B4-BE49-F238E27FC236}">
              <a16:creationId xmlns:a16="http://schemas.microsoft.com/office/drawing/2014/main" id="{D0B071CF-D88B-F5F1-A8F9-C32E15B0C57A}"/>
            </a:ext>
          </a:extLst>
        </xdr:cNvPr>
        <xdr:cNvGrpSpPr/>
      </xdr:nvGrpSpPr>
      <xdr:grpSpPr>
        <a:xfrm>
          <a:off x="4133021" y="9010011"/>
          <a:ext cx="6646608" cy="1777044"/>
          <a:chOff x="4133021" y="9010011"/>
          <a:chExt cx="6646608" cy="1777044"/>
        </a:xfrm>
      </xdr:grpSpPr>
      <xdr:pic>
        <xdr:nvPicPr>
          <xdr:cNvPr id="32" name="그림 31">
            <a:extLst>
              <a:ext uri="{FF2B5EF4-FFF2-40B4-BE49-F238E27FC236}">
                <a16:creationId xmlns:a16="http://schemas.microsoft.com/office/drawing/2014/main" id="{2A717BFE-762E-D9C3-FC10-04A8D8329C5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"/>
          <a:stretch>
            <a:fillRect/>
          </a:stretch>
        </xdr:blipFill>
        <xdr:spPr>
          <a:xfrm>
            <a:off x="4133021" y="9010011"/>
            <a:ext cx="6646608" cy="1777044"/>
          </a:xfrm>
          <a:prstGeom prst="rect">
            <a:avLst/>
          </a:prstGeom>
        </xdr:spPr>
      </xdr:pic>
      <xdr:sp macro="" textlink="">
        <xdr:nvSpPr>
          <xdr:cNvPr id="33" name="직사각형 32">
            <a:extLst>
              <a:ext uri="{FF2B5EF4-FFF2-40B4-BE49-F238E27FC236}">
                <a16:creationId xmlns:a16="http://schemas.microsoft.com/office/drawing/2014/main" id="{49418120-7354-ED85-9C69-67E084E6EBFA}"/>
              </a:ext>
            </a:extLst>
          </xdr:cNvPr>
          <xdr:cNvSpPr/>
        </xdr:nvSpPr>
        <xdr:spPr>
          <a:xfrm>
            <a:off x="9955696" y="9119153"/>
            <a:ext cx="190500" cy="273326"/>
          </a:xfrm>
          <a:prstGeom prst="rect">
            <a:avLst/>
          </a:prstGeom>
          <a:noFill/>
          <a:ln w="25400">
            <a:solidFill>
              <a:srgbClr val="FF0000"/>
            </a:solidFill>
            <a:prstDash val="sysDash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34" name="직사각형 33">
            <a:extLst>
              <a:ext uri="{FF2B5EF4-FFF2-40B4-BE49-F238E27FC236}">
                <a16:creationId xmlns:a16="http://schemas.microsoft.com/office/drawing/2014/main" id="{12725EFE-B6EE-89DA-39C0-D2445D007D14}"/>
              </a:ext>
            </a:extLst>
          </xdr:cNvPr>
          <xdr:cNvSpPr/>
        </xdr:nvSpPr>
        <xdr:spPr>
          <a:xfrm>
            <a:off x="9909309" y="9417325"/>
            <a:ext cx="742121" cy="127553"/>
          </a:xfrm>
          <a:prstGeom prst="rect">
            <a:avLst/>
          </a:prstGeom>
          <a:noFill/>
          <a:ln w="25400">
            <a:solidFill>
              <a:srgbClr val="FF0000"/>
            </a:solidFill>
            <a:prstDash val="sysDash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35" name="직사각형 34">
            <a:extLst>
              <a:ext uri="{FF2B5EF4-FFF2-40B4-BE49-F238E27FC236}">
                <a16:creationId xmlns:a16="http://schemas.microsoft.com/office/drawing/2014/main" id="{BCD1D3C7-C51E-9151-B447-7E3038AA2DCB}"/>
              </a:ext>
            </a:extLst>
          </xdr:cNvPr>
          <xdr:cNvSpPr/>
        </xdr:nvSpPr>
        <xdr:spPr>
          <a:xfrm>
            <a:off x="9962313" y="10195888"/>
            <a:ext cx="742121" cy="127553"/>
          </a:xfrm>
          <a:prstGeom prst="rect">
            <a:avLst/>
          </a:prstGeom>
          <a:noFill/>
          <a:ln w="25400">
            <a:solidFill>
              <a:srgbClr val="FF0000"/>
            </a:solidFill>
            <a:prstDash val="sysDash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504825</xdr:colOff>
      <xdr:row>7</xdr:row>
      <xdr:rowOff>104775</xdr:rowOff>
    </xdr:from>
    <xdr:to>
      <xdr:col>9</xdr:col>
      <xdr:colOff>228600</xdr:colOff>
      <xdr:row>17</xdr:row>
      <xdr:rowOff>8149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91393C6-4A14-097F-1213-59BC47EB24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9625" y="1571625"/>
          <a:ext cx="1781175" cy="1998874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7</xdr:row>
      <xdr:rowOff>175537</xdr:rowOff>
    </xdr:from>
    <xdr:to>
      <xdr:col>3</xdr:col>
      <xdr:colOff>485775</xdr:colOff>
      <xdr:row>16</xdr:row>
      <xdr:rowOff>96055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EEC403C1-1180-AB6D-B1D6-38AD52324A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450" y="1642387"/>
          <a:ext cx="1609725" cy="1806468"/>
        </a:xfrm>
        <a:prstGeom prst="rect">
          <a:avLst/>
        </a:prstGeom>
      </xdr:spPr>
    </xdr:pic>
    <xdr:clientData/>
  </xdr:twoCellAnchor>
  <xdr:twoCellAnchor>
    <xdr:from>
      <xdr:col>4</xdr:col>
      <xdr:colOff>219075</xdr:colOff>
      <xdr:row>11</xdr:row>
      <xdr:rowOff>0</xdr:rowOff>
    </xdr:from>
    <xdr:to>
      <xdr:col>6</xdr:col>
      <xdr:colOff>295275</xdr:colOff>
      <xdr:row>14</xdr:row>
      <xdr:rowOff>0</xdr:rowOff>
    </xdr:to>
    <xdr:sp macro="" textlink="">
      <xdr:nvSpPr>
        <xdr:cNvPr id="6" name="화살표: 오른쪽 5">
          <a:extLst>
            <a:ext uri="{FF2B5EF4-FFF2-40B4-BE49-F238E27FC236}">
              <a16:creationId xmlns:a16="http://schemas.microsoft.com/office/drawing/2014/main" id="{59DEB820-D000-44E5-B259-5DBCA475C9EC}"/>
            </a:ext>
          </a:extLst>
        </xdr:cNvPr>
        <xdr:cNvSpPr/>
      </xdr:nvSpPr>
      <xdr:spPr>
        <a:xfrm>
          <a:off x="2962275" y="2305050"/>
          <a:ext cx="1447800" cy="62865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542925</xdr:colOff>
      <xdr:row>29</xdr:row>
      <xdr:rowOff>104775</xdr:rowOff>
    </xdr:from>
    <xdr:to>
      <xdr:col>7</xdr:col>
      <xdr:colOff>238125</xdr:colOff>
      <xdr:row>32</xdr:row>
      <xdr:rowOff>28575</xdr:rowOff>
    </xdr:to>
    <xdr:sp macro="" textlink="">
      <xdr:nvSpPr>
        <xdr:cNvPr id="17" name="화살표: 오른쪽 16">
          <a:extLst>
            <a:ext uri="{FF2B5EF4-FFF2-40B4-BE49-F238E27FC236}">
              <a16:creationId xmlns:a16="http://schemas.microsoft.com/office/drawing/2014/main" id="{6AF80A26-819C-1F33-A6C3-F5B0BE5FAB22}"/>
            </a:ext>
          </a:extLst>
        </xdr:cNvPr>
        <xdr:cNvSpPr/>
      </xdr:nvSpPr>
      <xdr:spPr>
        <a:xfrm>
          <a:off x="3971925" y="6181725"/>
          <a:ext cx="1066800" cy="55245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0</xdr:col>
      <xdr:colOff>666750</xdr:colOff>
      <xdr:row>25</xdr:row>
      <xdr:rowOff>190501</xdr:rowOff>
    </xdr:from>
    <xdr:to>
      <xdr:col>3</xdr:col>
      <xdr:colOff>581025</xdr:colOff>
      <xdr:row>35</xdr:row>
      <xdr:rowOff>85429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2886F6D8-177D-A2AC-36D7-3BF12B5580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0" y="5429251"/>
          <a:ext cx="1971675" cy="1990428"/>
        </a:xfrm>
        <a:prstGeom prst="rect">
          <a:avLst/>
        </a:prstGeom>
      </xdr:spPr>
    </xdr:pic>
    <xdr:clientData/>
  </xdr:twoCellAnchor>
  <xdr:twoCellAnchor editAs="oneCell">
    <xdr:from>
      <xdr:col>10</xdr:col>
      <xdr:colOff>561975</xdr:colOff>
      <xdr:row>8</xdr:row>
      <xdr:rowOff>66675</xdr:rowOff>
    </xdr:from>
    <xdr:to>
      <xdr:col>13</xdr:col>
      <xdr:colOff>304800</xdr:colOff>
      <xdr:row>16</xdr:row>
      <xdr:rowOff>207622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B05DAB47-433E-AE27-A5CE-B9ED282C85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19975" y="1743075"/>
          <a:ext cx="1800225" cy="1817347"/>
        </a:xfrm>
        <a:prstGeom prst="rect">
          <a:avLst/>
        </a:prstGeom>
      </xdr:spPr>
    </xdr:pic>
    <xdr:clientData/>
  </xdr:twoCellAnchor>
  <xdr:twoCellAnchor editAs="oneCell">
    <xdr:from>
      <xdr:col>16</xdr:col>
      <xdr:colOff>190500</xdr:colOff>
      <xdr:row>8</xdr:row>
      <xdr:rowOff>104775</xdr:rowOff>
    </xdr:from>
    <xdr:to>
      <xdr:col>18</xdr:col>
      <xdr:colOff>619125</xdr:colOff>
      <xdr:row>17</xdr:row>
      <xdr:rowOff>36172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4D7BF56D-37A7-6A37-5D32-BA767D9D26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clrChange>
            <a:clrFrom>
              <a:srgbClr val="283A2C"/>
            </a:clrFrom>
            <a:clrTo>
              <a:srgbClr val="283A2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63300" y="1781175"/>
          <a:ext cx="1800225" cy="1817347"/>
        </a:xfrm>
        <a:prstGeom prst="rect">
          <a:avLst/>
        </a:prstGeom>
      </xdr:spPr>
    </xdr:pic>
    <xdr:clientData/>
  </xdr:twoCellAnchor>
  <xdr:twoCellAnchor>
    <xdr:from>
      <xdr:col>13</xdr:col>
      <xdr:colOff>571500</xdr:colOff>
      <xdr:row>11</xdr:row>
      <xdr:rowOff>0</xdr:rowOff>
    </xdr:from>
    <xdr:to>
      <xdr:col>15</xdr:col>
      <xdr:colOff>647700</xdr:colOff>
      <xdr:row>14</xdr:row>
      <xdr:rowOff>0</xdr:rowOff>
    </xdr:to>
    <xdr:sp macro="" textlink="">
      <xdr:nvSpPr>
        <xdr:cNvPr id="23" name="화살표: 오른쪽 22">
          <a:extLst>
            <a:ext uri="{FF2B5EF4-FFF2-40B4-BE49-F238E27FC236}">
              <a16:creationId xmlns:a16="http://schemas.microsoft.com/office/drawing/2014/main" id="{A76D3169-0347-F2B7-F0DC-EED102BA6EA5}"/>
            </a:ext>
          </a:extLst>
        </xdr:cNvPr>
        <xdr:cNvSpPr/>
      </xdr:nvSpPr>
      <xdr:spPr>
        <a:xfrm>
          <a:off x="9486900" y="2305050"/>
          <a:ext cx="1447800" cy="628650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8</xdr:col>
      <xdr:colOff>304800</xdr:colOff>
      <xdr:row>26</xdr:row>
      <xdr:rowOff>9526</xdr:rowOff>
    </xdr:from>
    <xdr:to>
      <xdr:col>11</xdr:col>
      <xdr:colOff>219075</xdr:colOff>
      <xdr:row>35</xdr:row>
      <xdr:rowOff>114004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A35EC83C-3A65-1474-A23E-CA0F14D0C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backgroundRemoval t="9186" b="89562" l="9895" r="98947">
                      <a14:foregroundMark x1="25053" y1="11482" x2="50526" y2="9395"/>
                      <a14:foregroundMark x1="50526" y1="9395" x2="23579" y2="12526"/>
                      <a14:foregroundMark x1="47368" y1="10021" x2="21895" y2="10021"/>
                      <a14:foregroundMark x1="21895" y1="10021" x2="47368" y2="9186"/>
                      <a14:foregroundMark x1="47368" y1="9186" x2="47368" y2="11482"/>
                      <a14:foregroundMark x1="98526" y1="27766" x2="92905" y2="29851"/>
                      <a14:foregroundMark x1="86064" y1="35169" x2="96842" y2="33403"/>
                      <a14:foregroundMark x1="96842" y1="33403" x2="98526" y2="28810"/>
                      <a14:foregroundMark x1="25684" y1="17745" x2="49474" y2="9186"/>
                      <a14:foregroundMark x1="49474" y1="9186" x2="52211" y2="14405"/>
                      <a14:foregroundMark x1="74893" y1="35826" x2="70105" y2="37161"/>
                      <a14:foregroundMark x1="78976" y1="34687" x2="75200" y2="35740"/>
                      <a14:foregroundMark x1="97053" y1="29645" x2="79573" y2="34520"/>
                      <a14:foregroundMark x1="75402" y1="36558" x2="95789" y2="34238"/>
                      <a14:foregroundMark x1="70105" y1="37161" x2="75137" y2="36588"/>
                      <a14:foregroundMark x1="95789" y1="34238" x2="98526" y2="30689"/>
                      <a14:foregroundMark x1="53168" y1="49067" x2="54526" y2="55950"/>
                      <a14:foregroundMark x1="51993" y1="43110" x2="52893" y2="47673"/>
                      <a14:foregroundMark x1="50737" y1="36743" x2="51160" y2="38886"/>
                      <a14:foregroundMark x1="57474" y1="49687" x2="67158" y2="55115"/>
                      <a14:foregroundMark x1="50737" y1="36326" x2="51789" y2="36326"/>
                      <a14:foregroundMark x1="73895" y1="36743" x2="98947" y2="29645"/>
                      <a14:foregroundMark x1="68211" y1="55950" x2="66737" y2="55950"/>
                      <a14:foregroundMark x1="70526" y1="58873" x2="70105" y2="58873"/>
                      <a14:backgroundMark x1="56421" y1="19207" x2="68964" y2="39068"/>
                      <a14:backgroundMark x1="91069" y1="27892" x2="69053" y2="12944"/>
                      <a14:backgroundMark x1="69053" y1="12944" x2="57474" y2="20042"/>
                      <a14:backgroundMark x1="72000" y1="40710" x2="92632" y2="54697"/>
                      <a14:backgroundMark x1="92632" y1="54697" x2="94316" y2="78706"/>
                      <a14:backgroundMark x1="94316" y1="78706" x2="73895" y2="65762"/>
                      <a14:backgroundMark x1="62830" y1="48731" x2="59789" y2="44050"/>
                      <a14:backgroundMark x1="73895" y1="65762" x2="69466" y2="58945"/>
                      <a14:backgroundMark x1="59789" y1="44050" x2="74220" y2="39538"/>
                      <a14:backgroundMark x1="74316" y1="34029" x2="74316" y2="32985"/>
                      <a14:backgroundMark x1="78737" y1="32568" x2="77263" y2="31106"/>
                      <a14:backgroundMark x1="49684" y1="40292" x2="49684" y2="39606"/>
                      <a14:backgroundMark x1="51789" y1="39666" x2="47368" y2="41127"/>
                      <a14:backgroundMark x1="50737" y1="46347" x2="49684" y2="47808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91200" y="5457826"/>
          <a:ext cx="1971675" cy="199042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35</xdr:row>
      <xdr:rowOff>57149</xdr:rowOff>
    </xdr:from>
    <xdr:to>
      <xdr:col>18</xdr:col>
      <xdr:colOff>180975</xdr:colOff>
      <xdr:row>60</xdr:row>
      <xdr:rowOff>66674</xdr:rowOff>
    </xdr:to>
    <xdr:grpSp>
      <xdr:nvGrpSpPr>
        <xdr:cNvPr id="5" name="그룹 4">
          <a:extLst>
            <a:ext uri="{FF2B5EF4-FFF2-40B4-BE49-F238E27FC236}">
              <a16:creationId xmlns:a16="http://schemas.microsoft.com/office/drawing/2014/main" id="{AFFB13D8-B84F-FB51-E5D4-F0459BD88102}"/>
            </a:ext>
          </a:extLst>
        </xdr:cNvPr>
        <xdr:cNvGrpSpPr/>
      </xdr:nvGrpSpPr>
      <xdr:grpSpPr>
        <a:xfrm>
          <a:off x="9696450" y="7400924"/>
          <a:ext cx="2828925" cy="5248275"/>
          <a:chOff x="6696075" y="2962275"/>
          <a:chExt cx="3421899" cy="6049428"/>
        </a:xfrm>
      </xdr:grpSpPr>
      <xdr:pic>
        <xdr:nvPicPr>
          <xdr:cNvPr id="2" name="그림 1">
            <a:extLst>
              <a:ext uri="{FF2B5EF4-FFF2-40B4-BE49-F238E27FC236}">
                <a16:creationId xmlns:a16="http://schemas.microsoft.com/office/drawing/2014/main" id="{C02A854B-72DA-4A4A-79C6-0E77DA2F2FA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696075" y="2962275"/>
            <a:ext cx="3421899" cy="6049428"/>
          </a:xfrm>
          <a:prstGeom prst="rect">
            <a:avLst/>
          </a:prstGeom>
        </xdr:spPr>
      </xdr:pic>
      <xdr:sp macro="" textlink="">
        <xdr:nvSpPr>
          <xdr:cNvPr id="3" name="직사각형 2">
            <a:extLst>
              <a:ext uri="{FF2B5EF4-FFF2-40B4-BE49-F238E27FC236}">
                <a16:creationId xmlns:a16="http://schemas.microsoft.com/office/drawing/2014/main" id="{0B0B4380-4D49-01C4-B1FB-029EF3EA43FB}"/>
              </a:ext>
            </a:extLst>
          </xdr:cNvPr>
          <xdr:cNvSpPr/>
        </xdr:nvSpPr>
        <xdr:spPr>
          <a:xfrm>
            <a:off x="6753225" y="3971926"/>
            <a:ext cx="409575" cy="285750"/>
          </a:xfrm>
          <a:prstGeom prst="rect">
            <a:avLst/>
          </a:prstGeom>
          <a:noFill/>
          <a:ln w="38100">
            <a:solidFill>
              <a:srgbClr val="FF0000"/>
            </a:solidFill>
            <a:prstDash val="sysDash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4" name="직사각형 3">
            <a:extLst>
              <a:ext uri="{FF2B5EF4-FFF2-40B4-BE49-F238E27FC236}">
                <a16:creationId xmlns:a16="http://schemas.microsoft.com/office/drawing/2014/main" id="{559BC239-4783-F839-22FA-7A843C227CA9}"/>
              </a:ext>
            </a:extLst>
          </xdr:cNvPr>
          <xdr:cNvSpPr/>
        </xdr:nvSpPr>
        <xdr:spPr>
          <a:xfrm>
            <a:off x="7334250" y="5562601"/>
            <a:ext cx="1104900" cy="371474"/>
          </a:xfrm>
          <a:prstGeom prst="rect">
            <a:avLst/>
          </a:prstGeom>
          <a:noFill/>
          <a:ln w="38100">
            <a:solidFill>
              <a:srgbClr val="FF0000"/>
            </a:solidFill>
            <a:prstDash val="sysDash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 editAs="oneCell">
    <xdr:from>
      <xdr:col>6</xdr:col>
      <xdr:colOff>161925</xdr:colOff>
      <xdr:row>31</xdr:row>
      <xdr:rowOff>209549</xdr:rowOff>
    </xdr:from>
    <xdr:to>
      <xdr:col>10</xdr:col>
      <xdr:colOff>600075</xdr:colOff>
      <xdr:row>58</xdr:row>
      <xdr:rowOff>119062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F522FCDB-346B-6DDC-4FD6-2712E1D3F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76725" y="6715124"/>
          <a:ext cx="3181350" cy="5567363"/>
        </a:xfrm>
        <a:prstGeom prst="rect">
          <a:avLst/>
        </a:prstGeom>
      </xdr:spPr>
    </xdr:pic>
    <xdr:clientData/>
  </xdr:twoCellAnchor>
  <xdr:twoCellAnchor>
    <xdr:from>
      <xdr:col>6</xdr:col>
      <xdr:colOff>9525</xdr:colOff>
      <xdr:row>63</xdr:row>
      <xdr:rowOff>104775</xdr:rowOff>
    </xdr:from>
    <xdr:to>
      <xdr:col>16</xdr:col>
      <xdr:colOff>639219</xdr:colOff>
      <xdr:row>78</xdr:row>
      <xdr:rowOff>48056</xdr:rowOff>
    </xdr:to>
    <xdr:grpSp>
      <xdr:nvGrpSpPr>
        <xdr:cNvPr id="10" name="그룹 9">
          <a:extLst>
            <a:ext uri="{FF2B5EF4-FFF2-40B4-BE49-F238E27FC236}">
              <a16:creationId xmlns:a16="http://schemas.microsoft.com/office/drawing/2014/main" id="{96926815-8F11-9FDB-25C7-88B12772F5CE}"/>
            </a:ext>
          </a:extLst>
        </xdr:cNvPr>
        <xdr:cNvGrpSpPr/>
      </xdr:nvGrpSpPr>
      <xdr:grpSpPr>
        <a:xfrm>
          <a:off x="4124325" y="13315950"/>
          <a:ext cx="7487694" cy="3086531"/>
          <a:chOff x="4124325" y="9963150"/>
          <a:chExt cx="7487694" cy="3086531"/>
        </a:xfrm>
      </xdr:grpSpPr>
      <xdr:pic>
        <xdr:nvPicPr>
          <xdr:cNvPr id="7" name="그림 6">
            <a:extLst>
              <a:ext uri="{FF2B5EF4-FFF2-40B4-BE49-F238E27FC236}">
                <a16:creationId xmlns:a16="http://schemas.microsoft.com/office/drawing/2014/main" id="{0EA5AC45-4B30-53A8-25B2-9D189F1DFD1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4133850" y="9963150"/>
            <a:ext cx="7478169" cy="3086531"/>
          </a:xfrm>
          <a:prstGeom prst="rect">
            <a:avLst/>
          </a:prstGeom>
        </xdr:spPr>
      </xdr:pic>
      <xdr:sp macro="" textlink="">
        <xdr:nvSpPr>
          <xdr:cNvPr id="8" name="직사각형 7">
            <a:extLst>
              <a:ext uri="{FF2B5EF4-FFF2-40B4-BE49-F238E27FC236}">
                <a16:creationId xmlns:a16="http://schemas.microsoft.com/office/drawing/2014/main" id="{3EC29B1A-7AB0-3921-3CFF-EDBA6FE9899B}"/>
              </a:ext>
            </a:extLst>
          </xdr:cNvPr>
          <xdr:cNvSpPr/>
        </xdr:nvSpPr>
        <xdr:spPr>
          <a:xfrm>
            <a:off x="4124325" y="11696700"/>
            <a:ext cx="1123950" cy="371475"/>
          </a:xfrm>
          <a:prstGeom prst="rect">
            <a:avLst/>
          </a:prstGeom>
          <a:noFill/>
          <a:ln w="38100">
            <a:solidFill>
              <a:srgbClr val="FF0000"/>
            </a:solidFill>
            <a:prstDash val="sysDash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9" name="직사각형 8">
            <a:extLst>
              <a:ext uri="{FF2B5EF4-FFF2-40B4-BE49-F238E27FC236}">
                <a16:creationId xmlns:a16="http://schemas.microsoft.com/office/drawing/2014/main" id="{ADE27D55-BB26-4C27-7CF2-06FA3F8AA63A}"/>
              </a:ext>
            </a:extLst>
          </xdr:cNvPr>
          <xdr:cNvSpPr/>
        </xdr:nvSpPr>
        <xdr:spPr>
          <a:xfrm>
            <a:off x="9734550" y="10887075"/>
            <a:ext cx="1123950" cy="495300"/>
          </a:xfrm>
          <a:prstGeom prst="rect">
            <a:avLst/>
          </a:prstGeom>
          <a:noFill/>
          <a:ln w="38100">
            <a:solidFill>
              <a:srgbClr val="FF0000"/>
            </a:solidFill>
            <a:prstDash val="sysDash"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 editAs="oneCell">
    <xdr:from>
      <xdr:col>21</xdr:col>
      <xdr:colOff>27995</xdr:colOff>
      <xdr:row>32</xdr:row>
      <xdr:rowOff>152400</xdr:rowOff>
    </xdr:from>
    <xdr:to>
      <xdr:col>25</xdr:col>
      <xdr:colOff>467442</xdr:colOff>
      <xdr:row>49</xdr:row>
      <xdr:rowOff>79174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9DAA3254-D077-571F-EA72-5A4172F87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429795" y="6867525"/>
          <a:ext cx="3182647" cy="34891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36634</xdr:colOff>
      <xdr:row>29</xdr:row>
      <xdr:rowOff>29787</xdr:rowOff>
    </xdr:from>
    <xdr:to>
      <xdr:col>22</xdr:col>
      <xdr:colOff>681403</xdr:colOff>
      <xdr:row>36</xdr:row>
      <xdr:rowOff>77219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A5E253A-6CBA-6791-9419-59A545F5C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932019" y="5371114"/>
          <a:ext cx="2710961" cy="1227067"/>
        </a:xfrm>
        <a:prstGeom prst="rect">
          <a:avLst/>
        </a:prstGeom>
      </xdr:spPr>
    </xdr:pic>
    <xdr:clientData/>
  </xdr:twoCellAnchor>
  <xdr:twoCellAnchor editAs="oneCell">
    <xdr:from>
      <xdr:col>19</xdr:col>
      <xdr:colOff>21980</xdr:colOff>
      <xdr:row>21</xdr:row>
      <xdr:rowOff>43962</xdr:rowOff>
    </xdr:from>
    <xdr:to>
      <xdr:col>22</xdr:col>
      <xdr:colOff>480543</xdr:colOff>
      <xdr:row>28</xdr:row>
      <xdr:rowOff>7111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83DF159-2704-8EAF-8F66-4FD9528DD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917365" y="4037135"/>
          <a:ext cx="2524755" cy="11427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171450</xdr:colOff>
      <xdr:row>4</xdr:row>
      <xdr:rowOff>9525</xdr:rowOff>
    </xdr:from>
    <xdr:to>
      <xdr:col>2</xdr:col>
      <xdr:colOff>609600</xdr:colOff>
      <xdr:row>9</xdr:row>
      <xdr:rowOff>133350</xdr:rowOff>
    </xdr:to>
    <xdr:sp macro="" textlink="">
      <xdr:nvSpPr>
        <xdr:cNvPr id="2" name="화살표: 오른쪽 1">
          <a:extLst>
            <a:ext uri="{FF2B5EF4-FFF2-40B4-BE49-F238E27FC236}">
              <a16:creationId xmlns:a16="http://schemas.microsoft.com/office/drawing/2014/main" id="{F0C0517A-ADEC-A250-A30B-7E4C70FD9256}"/>
            </a:ext>
          </a:extLst>
        </xdr:cNvPr>
        <xdr:cNvSpPr/>
      </xdr:nvSpPr>
      <xdr:spPr>
        <a:xfrm>
          <a:off x="1543050" y="847725"/>
          <a:ext cx="438150" cy="333375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555625</xdr:colOff>
      <xdr:row>6</xdr:row>
      <xdr:rowOff>190501</xdr:rowOff>
    </xdr:from>
    <xdr:to>
      <xdr:col>9</xdr:col>
      <xdr:colOff>356521</xdr:colOff>
      <xdr:row>24</xdr:row>
      <xdr:rowOff>127001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E39D838-AE20-A3EC-7076-253927E606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5625" y="1428751"/>
          <a:ext cx="5944521" cy="365125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571500</xdr:colOff>
      <xdr:row>27</xdr:row>
      <xdr:rowOff>31750</xdr:rowOff>
    </xdr:from>
    <xdr:to>
      <xdr:col>9</xdr:col>
      <xdr:colOff>222250</xdr:colOff>
      <xdr:row>38</xdr:row>
      <xdr:rowOff>77779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B647FE5-6887-31D2-1F9E-9BD33F7193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1500" y="5603875"/>
          <a:ext cx="5794375" cy="2316154"/>
        </a:xfrm>
        <a:prstGeom prst="rect">
          <a:avLst/>
        </a:prstGeom>
      </xdr:spPr>
    </xdr:pic>
    <xdr:clientData/>
  </xdr:twoCellAnchor>
  <xdr:twoCellAnchor editAs="oneCell">
    <xdr:from>
      <xdr:col>0</xdr:col>
      <xdr:colOff>444500</xdr:colOff>
      <xdr:row>45</xdr:row>
      <xdr:rowOff>63500</xdr:rowOff>
    </xdr:from>
    <xdr:to>
      <xdr:col>9</xdr:col>
      <xdr:colOff>412750</xdr:colOff>
      <xdr:row>56</xdr:row>
      <xdr:rowOff>54050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2765848-340E-7AD5-16B5-2AC27B469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44500" y="9350375"/>
          <a:ext cx="6111875" cy="2260675"/>
        </a:xfrm>
        <a:prstGeom prst="rect">
          <a:avLst/>
        </a:prstGeom>
      </xdr:spPr>
    </xdr:pic>
    <xdr:clientData/>
  </xdr:twoCellAnchor>
  <xdr:twoCellAnchor editAs="oneCell">
    <xdr:from>
      <xdr:col>0</xdr:col>
      <xdr:colOff>444500</xdr:colOff>
      <xdr:row>59</xdr:row>
      <xdr:rowOff>79375</xdr:rowOff>
    </xdr:from>
    <xdr:to>
      <xdr:col>8</xdr:col>
      <xdr:colOff>666750</xdr:colOff>
      <xdr:row>76</xdr:row>
      <xdr:rowOff>178125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03990DD-3446-3387-476C-5E8DA308AA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44500" y="12255500"/>
          <a:ext cx="5683250" cy="3607125"/>
        </a:xfrm>
        <a:prstGeom prst="rect">
          <a:avLst/>
        </a:prstGeom>
      </xdr:spPr>
    </xdr:pic>
    <xdr:clientData/>
  </xdr:twoCellAnchor>
  <xdr:twoCellAnchor editAs="oneCell">
    <xdr:from>
      <xdr:col>0</xdr:col>
      <xdr:colOff>508000</xdr:colOff>
      <xdr:row>88</xdr:row>
      <xdr:rowOff>31750</xdr:rowOff>
    </xdr:from>
    <xdr:to>
      <xdr:col>9</xdr:col>
      <xdr:colOff>127000</xdr:colOff>
      <xdr:row>106</xdr:row>
      <xdr:rowOff>16369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12857AC-2524-9CF5-520E-F3F354431F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08000" y="18192750"/>
          <a:ext cx="5762625" cy="3699369"/>
        </a:xfrm>
        <a:prstGeom prst="rect">
          <a:avLst/>
        </a:prstGeom>
      </xdr:spPr>
    </xdr:pic>
    <xdr:clientData/>
  </xdr:twoCellAnchor>
  <xdr:twoCellAnchor editAs="oneCell">
    <xdr:from>
      <xdr:col>0</xdr:col>
      <xdr:colOff>619125</xdr:colOff>
      <xdr:row>108</xdr:row>
      <xdr:rowOff>1</xdr:rowOff>
    </xdr:from>
    <xdr:to>
      <xdr:col>9</xdr:col>
      <xdr:colOff>63500</xdr:colOff>
      <xdr:row>124</xdr:row>
      <xdr:rowOff>22803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5B936675-2BE8-3AC1-C92B-B54ADD38A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19125" y="22764751"/>
          <a:ext cx="5588000" cy="3324802"/>
        </a:xfrm>
        <a:prstGeom prst="rect">
          <a:avLst/>
        </a:prstGeom>
      </xdr:spPr>
    </xdr:pic>
    <xdr:clientData/>
  </xdr:twoCellAnchor>
  <xdr:twoCellAnchor editAs="oneCell">
    <xdr:from>
      <xdr:col>0</xdr:col>
      <xdr:colOff>555625</xdr:colOff>
      <xdr:row>128</xdr:row>
      <xdr:rowOff>47626</xdr:rowOff>
    </xdr:from>
    <xdr:to>
      <xdr:col>9</xdr:col>
      <xdr:colOff>15875</xdr:colOff>
      <xdr:row>143</xdr:row>
      <xdr:rowOff>85717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1132FFE7-4362-A5EC-6D37-3568D8657A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55625" y="26939876"/>
          <a:ext cx="5603875" cy="3133716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127000</xdr:colOff>
      <xdr:row>145</xdr:row>
      <xdr:rowOff>91586</xdr:rowOff>
    </xdr:from>
    <xdr:to>
      <xdr:col>8</xdr:col>
      <xdr:colOff>523875</xdr:colOff>
      <xdr:row>162</xdr:row>
      <xdr:rowOff>15926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CB0BC07E-B0B1-710E-A2BD-AD8A403A16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15731" y="31377548"/>
          <a:ext cx="5217990" cy="353651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555626</xdr:colOff>
      <xdr:row>2</xdr:row>
      <xdr:rowOff>111125</xdr:rowOff>
    </xdr:from>
    <xdr:to>
      <xdr:col>8</xdr:col>
      <xdr:colOff>95250</xdr:colOff>
      <xdr:row>20</xdr:row>
      <xdr:rowOff>8704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5B383BDA-BC0E-C2C1-E37F-CDC7F76680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5626" y="1000125"/>
          <a:ext cx="5000624" cy="3612329"/>
        </a:xfrm>
        <a:prstGeom prst="rect">
          <a:avLst/>
        </a:prstGeom>
      </xdr:spPr>
    </xdr:pic>
    <xdr:clientData/>
  </xdr:twoCellAnchor>
  <xdr:twoCellAnchor editAs="oneCell">
    <xdr:from>
      <xdr:col>0</xdr:col>
      <xdr:colOff>412751</xdr:colOff>
      <xdr:row>20</xdr:row>
      <xdr:rowOff>63501</xdr:rowOff>
    </xdr:from>
    <xdr:to>
      <xdr:col>7</xdr:col>
      <xdr:colOff>571500</xdr:colOff>
      <xdr:row>40</xdr:row>
      <xdr:rowOff>15086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AF4A7272-83F0-6948-89AA-C19937FD4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2751" y="4667251"/>
          <a:ext cx="4937124" cy="4079085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42</xdr:row>
      <xdr:rowOff>127000</xdr:rowOff>
    </xdr:from>
    <xdr:to>
      <xdr:col>8</xdr:col>
      <xdr:colOff>280149</xdr:colOff>
      <xdr:row>59</xdr:row>
      <xdr:rowOff>142875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A930FD58-12EF-E490-8CB3-99398DA44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3375" y="9271000"/>
          <a:ext cx="5407774" cy="352425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460375</xdr:colOff>
      <xdr:row>5</xdr:row>
      <xdr:rowOff>142875</xdr:rowOff>
    </xdr:from>
    <xdr:to>
      <xdr:col>8</xdr:col>
      <xdr:colOff>338701</xdr:colOff>
      <xdr:row>30</xdr:row>
      <xdr:rowOff>190500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9EB2AB7-258C-F7E7-BBEF-17ED522B06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0375" y="1651000"/>
          <a:ext cx="5339326" cy="52070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2</xdr:row>
      <xdr:rowOff>47626</xdr:rowOff>
    </xdr:from>
    <xdr:to>
      <xdr:col>9</xdr:col>
      <xdr:colOff>371646</xdr:colOff>
      <xdr:row>31</xdr:row>
      <xdr:rowOff>31751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2997C9E-5CB2-DE70-FF72-0AECD1BDFF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0" y="936626"/>
          <a:ext cx="6229521" cy="59690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206375</xdr:colOff>
      <xdr:row>5</xdr:row>
      <xdr:rowOff>31750</xdr:rowOff>
    </xdr:from>
    <xdr:to>
      <xdr:col>9</xdr:col>
      <xdr:colOff>465450</xdr:colOff>
      <xdr:row>30</xdr:row>
      <xdr:rowOff>31750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B212DDE-E5CE-BD81-F6C0-12F72CC65B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6375" y="1539875"/>
          <a:ext cx="6402700" cy="515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349250</xdr:colOff>
      <xdr:row>43</xdr:row>
      <xdr:rowOff>0</xdr:rowOff>
    </xdr:from>
    <xdr:to>
      <xdr:col>9</xdr:col>
      <xdr:colOff>75684</xdr:colOff>
      <xdr:row>70</xdr:row>
      <xdr:rowOff>95250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D9FFB5D-7870-25EA-907A-293FF76CA3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9250" y="9350375"/>
          <a:ext cx="5870059" cy="566737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9</xdr:col>
      <xdr:colOff>435429</xdr:colOff>
      <xdr:row>23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5B7FFB5-C8CF-DF4D-145E-D7792B835A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625" y="1095375"/>
          <a:ext cx="5896429" cy="4127500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142876</xdr:colOff>
      <xdr:row>42</xdr:row>
      <xdr:rowOff>111125</xdr:rowOff>
    </xdr:from>
    <xdr:to>
      <xdr:col>9</xdr:col>
      <xdr:colOff>372543</xdr:colOff>
      <xdr:row>76</xdr:row>
      <xdr:rowOff>31750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F8AC10CE-85C1-0DC0-DA5A-126A0BA27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2876" y="9255125"/>
          <a:ext cx="6373292" cy="693737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24</xdr:row>
      <xdr:rowOff>79375</xdr:rowOff>
    </xdr:from>
    <xdr:to>
      <xdr:col>9</xdr:col>
      <xdr:colOff>317500</xdr:colOff>
      <xdr:row>37</xdr:row>
      <xdr:rowOff>151425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EBF2BC69-916D-0AB0-51AC-465740B09D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30250" y="5508625"/>
          <a:ext cx="5730875" cy="275492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0C7F0A2-47C6-4763-919D-72BFE8E66E86}" name="표1" displayName="표1" ref="K20:P32" totalsRowShown="0" headerRowDxfId="17">
  <autoFilter ref="K20:P32" xr:uid="{10C7F0A2-47C6-4763-919D-72BFE8E66E86}"/>
  <tableColumns count="6">
    <tableColumn id="1" xr3:uid="{2B7D4DD3-DEBF-4EBC-A52F-B584F71864F4}" name="거래일자" dataDxfId="16"/>
    <tableColumn id="2" xr3:uid="{2B7F5C0B-9DDA-4822-A584-E10ADCF8E7CB}" name="적요"/>
    <tableColumn id="3" xr3:uid="{445F9F6C-CC09-4401-9EC3-7BFFECAE3254}" name="출금" dataDxfId="15" dataCellStyle="쉼표 [0]"/>
    <tableColumn id="4" xr3:uid="{946D7206-232D-453D-9689-99DEEA9E1505}" name="입금" dataDxfId="14" dataCellStyle="쉼표 [0]"/>
    <tableColumn id="5" xr3:uid="{10531B3E-7AAD-4BFB-B433-C9CF3E80CF95}" name="내용"/>
    <tableColumn id="6" xr3:uid="{9FEACE0A-AE7E-445A-81C7-C24155248B69}" name="잔액" dataDxfId="13">
      <calculatedColumnFormula>SUM(P20-M21+N21)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C73CA30-E1EC-45F2-97BC-E826A2FAAF8F}" name="표1_3" displayName="표1_3" ref="K40:T52" totalsRowShown="0" headerRowDxfId="12">
  <autoFilter ref="K40:T52" xr:uid="{CC73CA30-E1EC-45F2-97BC-E826A2FAAF8F}"/>
  <tableColumns count="10">
    <tableColumn id="1" xr3:uid="{BC77498B-DEAA-492C-8C7C-32CB3D932890}" name="거래일자" dataDxfId="11"/>
    <tableColumn id="2" xr3:uid="{853D8C4A-C936-4C44-8800-DFEB7A591D6A}" name="적요"/>
    <tableColumn id="3" xr3:uid="{ACCE830E-531A-42F7-BCF4-1254BC87AD10}" name="출금" dataDxfId="10" dataCellStyle="쉼표 [0]"/>
    <tableColumn id="4" xr3:uid="{3BDF862E-8D6D-449A-BBC9-7BFE1B7BFF88}" name="입금" dataDxfId="9" dataCellStyle="쉼표 [0]"/>
    <tableColumn id="5" xr3:uid="{5F54125D-1123-4BF9-990F-E3110ACE7DAD}" name="내용"/>
    <tableColumn id="6" xr3:uid="{12943A1F-AF6C-425C-A1B4-EF381B1962D5}" name="잔액" dataDxfId="8">
      <calculatedColumnFormula>SUM(P40-M41+N41)</calculatedColumnFormula>
    </tableColumn>
    <tableColumn id="7" xr3:uid="{50D35CDE-5461-4421-B125-331C322D00AD}" name="계정과목" dataDxfId="7"/>
    <tableColumn id="8" xr3:uid="{E783E87E-F225-4A25-9564-611E23678238}" name="대분류" dataDxfId="6"/>
    <tableColumn id="9" xr3:uid="{3AEB4043-CE6F-45D1-BD52-87A402D3F456}" name="거래일" dataDxfId="5"/>
    <tableColumn id="10" xr3:uid="{1A546779-6000-4F8D-BC03-95111539AEED}" name="시간대" dataDxfId="4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7305EF5-C147-4B7E-96EE-1177D5C1696B}" name="분류표" displayName="분류표" ref="Z41:AA58" totalsRowShown="0" headerRowDxfId="3">
  <autoFilter ref="Z41:AA58" xr:uid="{A7305EF5-C147-4B7E-96EE-1177D5C1696B}"/>
  <tableColumns count="2">
    <tableColumn id="1" xr3:uid="{7C921112-F41F-4DAC-8C52-4BD37E208961}" name="분류"/>
    <tableColumn id="2" xr3:uid="{09C58C85-5FE3-48AD-AAA1-53D522AA38CC}" name="대분류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606E9A5-365D-4E6B-A6D7-600FEAB30EB8}" name="단어표" displayName="단어표" ref="W41:X59" totalsRowShown="0" headerRowDxfId="2">
  <autoFilter ref="W41:X59" xr:uid="{F606E9A5-365D-4E6B-A6D7-600FEAB30EB8}"/>
  <tableColumns count="2">
    <tableColumn id="1" xr3:uid="{7329E518-4E3E-4024-9E37-E693F465DABB}" name="분류"/>
    <tableColumn id="2" xr3:uid="{3436E436-AEB7-4619-82CF-1378AFD3DC98}" name="대분류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70C10-976C-450D-8F61-50CE11627F26}">
  <sheetPr>
    <tabColor rgb="FFFF0000"/>
  </sheetPr>
  <dimension ref="B1:G68"/>
  <sheetViews>
    <sheetView view="pageBreakPreview" topLeftCell="A18" zoomScale="60" zoomScaleNormal="100" workbookViewId="0">
      <selection activeCell="G48" sqref="G48"/>
    </sheetView>
  </sheetViews>
  <sheetFormatPr defaultRowHeight="16.5" x14ac:dyDescent="0.3"/>
  <cols>
    <col min="7" max="7" width="117.5" bestFit="1" customWidth="1"/>
  </cols>
  <sheetData>
    <row r="1" spans="2:7" x14ac:dyDescent="0.3">
      <c r="B1" s="1" t="s">
        <v>286</v>
      </c>
    </row>
    <row r="3" spans="2:7" x14ac:dyDescent="0.3">
      <c r="B3" s="9" t="s">
        <v>107</v>
      </c>
      <c r="C3" s="9" t="s">
        <v>108</v>
      </c>
      <c r="D3" s="9" t="s">
        <v>109</v>
      </c>
      <c r="E3" s="9" t="s">
        <v>110</v>
      </c>
      <c r="F3" s="9" t="s">
        <v>119</v>
      </c>
      <c r="G3" s="9" t="s">
        <v>111</v>
      </c>
    </row>
    <row r="4" spans="2:7" x14ac:dyDescent="0.3">
      <c r="B4" t="s">
        <v>102</v>
      </c>
      <c r="C4" t="s">
        <v>101</v>
      </c>
      <c r="D4" s="12" t="s">
        <v>103</v>
      </c>
      <c r="E4" s="12"/>
      <c r="F4" s="12"/>
      <c r="G4" t="s">
        <v>104</v>
      </c>
    </row>
    <row r="5" spans="2:7" x14ac:dyDescent="0.3">
      <c r="B5" t="s">
        <v>102</v>
      </c>
      <c r="C5" t="s">
        <v>101</v>
      </c>
      <c r="D5" s="12" t="s">
        <v>105</v>
      </c>
      <c r="E5" s="12"/>
      <c r="F5" s="12"/>
      <c r="G5" t="s">
        <v>135</v>
      </c>
    </row>
    <row r="6" spans="2:7" x14ac:dyDescent="0.3">
      <c r="B6" s="37" t="s">
        <v>102</v>
      </c>
      <c r="C6" s="37" t="s">
        <v>101</v>
      </c>
      <c r="D6" s="38" t="s">
        <v>106</v>
      </c>
      <c r="E6" s="38"/>
      <c r="F6" s="38"/>
      <c r="G6" s="37" t="s">
        <v>115</v>
      </c>
    </row>
    <row r="7" spans="2:7" x14ac:dyDescent="0.3">
      <c r="B7" t="s">
        <v>112</v>
      </c>
      <c r="G7" t="s">
        <v>113</v>
      </c>
    </row>
    <row r="8" spans="2:7" x14ac:dyDescent="0.3">
      <c r="B8" t="s">
        <v>102</v>
      </c>
      <c r="D8" t="s">
        <v>116</v>
      </c>
      <c r="G8" t="s">
        <v>117</v>
      </c>
    </row>
    <row r="9" spans="2:7" x14ac:dyDescent="0.3">
      <c r="B9" t="s">
        <v>112</v>
      </c>
      <c r="D9" t="s">
        <v>118</v>
      </c>
      <c r="E9" t="s">
        <v>120</v>
      </c>
      <c r="F9" t="s">
        <v>120</v>
      </c>
      <c r="G9" t="s">
        <v>121</v>
      </c>
    </row>
    <row r="10" spans="2:7" x14ac:dyDescent="0.3">
      <c r="B10" t="s">
        <v>114</v>
      </c>
      <c r="D10" t="s">
        <v>118</v>
      </c>
      <c r="G10" t="s">
        <v>122</v>
      </c>
    </row>
    <row r="11" spans="2:7" x14ac:dyDescent="0.3">
      <c r="B11" t="s">
        <v>114</v>
      </c>
      <c r="C11" t="s">
        <v>101</v>
      </c>
      <c r="D11" t="s">
        <v>123</v>
      </c>
      <c r="G11" t="s">
        <v>125</v>
      </c>
    </row>
    <row r="12" spans="2:7" x14ac:dyDescent="0.3">
      <c r="C12" t="s">
        <v>101</v>
      </c>
      <c r="D12" t="s">
        <v>123</v>
      </c>
      <c r="G12" t="s">
        <v>124</v>
      </c>
    </row>
    <row r="13" spans="2:7" x14ac:dyDescent="0.3">
      <c r="B13" t="s">
        <v>126</v>
      </c>
      <c r="C13" t="s">
        <v>127</v>
      </c>
      <c r="G13" t="s">
        <v>128</v>
      </c>
    </row>
    <row r="14" spans="2:7" x14ac:dyDescent="0.3">
      <c r="B14" t="s">
        <v>112</v>
      </c>
      <c r="C14" t="s">
        <v>120</v>
      </c>
      <c r="D14" t="s">
        <v>129</v>
      </c>
      <c r="G14" t="s">
        <v>130</v>
      </c>
    </row>
    <row r="15" spans="2:7" x14ac:dyDescent="0.3">
      <c r="B15" t="s">
        <v>102</v>
      </c>
      <c r="C15" t="s">
        <v>131</v>
      </c>
      <c r="G15" t="s">
        <v>132</v>
      </c>
    </row>
    <row r="16" spans="2:7" x14ac:dyDescent="0.3">
      <c r="B16" t="s">
        <v>112</v>
      </c>
      <c r="C16" t="s">
        <v>133</v>
      </c>
      <c r="D16" t="s">
        <v>133</v>
      </c>
      <c r="E16" t="s">
        <v>131</v>
      </c>
      <c r="G16" t="s">
        <v>134</v>
      </c>
    </row>
    <row r="17" spans="2:7" x14ac:dyDescent="0.3">
      <c r="B17" t="s">
        <v>102</v>
      </c>
      <c r="C17" t="s">
        <v>133</v>
      </c>
      <c r="G17" t="s">
        <v>136</v>
      </c>
    </row>
    <row r="18" spans="2:7" x14ac:dyDescent="0.3">
      <c r="B18" t="s">
        <v>102</v>
      </c>
      <c r="C18" t="s">
        <v>137</v>
      </c>
      <c r="G18" t="s">
        <v>138</v>
      </c>
    </row>
    <row r="19" spans="2:7" x14ac:dyDescent="0.3">
      <c r="B19" t="s">
        <v>102</v>
      </c>
      <c r="C19" t="s">
        <v>139</v>
      </c>
      <c r="G19" t="s">
        <v>140</v>
      </c>
    </row>
    <row r="20" spans="2:7" x14ac:dyDescent="0.3">
      <c r="B20" t="s">
        <v>102</v>
      </c>
      <c r="C20" t="s">
        <v>112</v>
      </c>
      <c r="D20" t="s">
        <v>137</v>
      </c>
      <c r="G20" t="s">
        <v>142</v>
      </c>
    </row>
    <row r="21" spans="2:7" x14ac:dyDescent="0.3">
      <c r="B21" t="s">
        <v>102</v>
      </c>
      <c r="C21" t="s">
        <v>112</v>
      </c>
      <c r="D21" t="s">
        <v>141</v>
      </c>
      <c r="G21" t="s">
        <v>143</v>
      </c>
    </row>
    <row r="22" spans="2:7" x14ac:dyDescent="0.3">
      <c r="B22" t="s">
        <v>102</v>
      </c>
      <c r="C22" t="s">
        <v>144</v>
      </c>
      <c r="G22" t="s">
        <v>145</v>
      </c>
    </row>
    <row r="23" spans="2:7" x14ac:dyDescent="0.3">
      <c r="B23" t="s">
        <v>146</v>
      </c>
      <c r="G23" t="s">
        <v>147</v>
      </c>
    </row>
    <row r="24" spans="2:7" x14ac:dyDescent="0.3">
      <c r="B24" t="s">
        <v>148</v>
      </c>
      <c r="G24" t="s">
        <v>149</v>
      </c>
    </row>
    <row r="25" spans="2:7" x14ac:dyDescent="0.3">
      <c r="B25" t="s">
        <v>102</v>
      </c>
      <c r="C25" t="s">
        <v>150</v>
      </c>
      <c r="G25" t="s">
        <v>151</v>
      </c>
    </row>
    <row r="26" spans="2:7" x14ac:dyDescent="0.3">
      <c r="B26" t="s">
        <v>112</v>
      </c>
      <c r="C26" t="s">
        <v>152</v>
      </c>
      <c r="D26" t="s">
        <v>153</v>
      </c>
      <c r="G26" t="s">
        <v>154</v>
      </c>
    </row>
    <row r="27" spans="2:7" x14ac:dyDescent="0.3">
      <c r="B27" t="s">
        <v>155</v>
      </c>
      <c r="C27" t="s">
        <v>156</v>
      </c>
      <c r="G27" t="s">
        <v>154</v>
      </c>
    </row>
    <row r="28" spans="2:7" x14ac:dyDescent="0.3">
      <c r="B28" t="s">
        <v>159</v>
      </c>
      <c r="G28" t="s">
        <v>158</v>
      </c>
    </row>
    <row r="29" spans="2:7" x14ac:dyDescent="0.3">
      <c r="B29" t="s">
        <v>160</v>
      </c>
      <c r="G29" t="s">
        <v>157</v>
      </c>
    </row>
    <row r="30" spans="2:7" x14ac:dyDescent="0.3">
      <c r="B30" t="s">
        <v>160</v>
      </c>
    </row>
    <row r="31" spans="2:7" x14ac:dyDescent="0.3">
      <c r="B31" t="s">
        <v>161</v>
      </c>
      <c r="G31" t="s">
        <v>162</v>
      </c>
    </row>
    <row r="32" spans="2:7" x14ac:dyDescent="0.3">
      <c r="B32" t="s">
        <v>163</v>
      </c>
    </row>
    <row r="33" spans="2:7" x14ac:dyDescent="0.3">
      <c r="B33" t="s">
        <v>112</v>
      </c>
      <c r="C33" t="s">
        <v>131</v>
      </c>
      <c r="D33" t="s">
        <v>116</v>
      </c>
      <c r="G33" t="s">
        <v>164</v>
      </c>
    </row>
    <row r="34" spans="2:7" x14ac:dyDescent="0.3">
      <c r="B34" t="s">
        <v>102</v>
      </c>
      <c r="C34" t="s">
        <v>165</v>
      </c>
      <c r="G34" t="s">
        <v>166</v>
      </c>
    </row>
    <row r="35" spans="2:7" x14ac:dyDescent="0.3">
      <c r="B35" t="s">
        <v>102</v>
      </c>
      <c r="C35" t="s">
        <v>116</v>
      </c>
      <c r="G35" t="s">
        <v>167</v>
      </c>
    </row>
    <row r="36" spans="2:7" x14ac:dyDescent="0.3">
      <c r="B36" t="s">
        <v>102</v>
      </c>
      <c r="C36" t="s">
        <v>112</v>
      </c>
      <c r="D36" t="s">
        <v>116</v>
      </c>
      <c r="G36" t="s">
        <v>168</v>
      </c>
    </row>
    <row r="37" spans="2:7" x14ac:dyDescent="0.3">
      <c r="B37" t="s">
        <v>102</v>
      </c>
      <c r="C37" t="s">
        <v>116</v>
      </c>
      <c r="G37" t="s">
        <v>352</v>
      </c>
    </row>
    <row r="38" spans="2:7" x14ac:dyDescent="0.3">
      <c r="B38" s="37" t="s">
        <v>102</v>
      </c>
      <c r="C38" s="37" t="s">
        <v>384</v>
      </c>
      <c r="D38" s="37"/>
      <c r="E38" s="37"/>
      <c r="F38" s="37"/>
      <c r="G38" s="37" t="s">
        <v>385</v>
      </c>
    </row>
    <row r="39" spans="2:7" x14ac:dyDescent="0.3">
      <c r="B39" t="s">
        <v>386</v>
      </c>
      <c r="G39" t="s">
        <v>387</v>
      </c>
    </row>
    <row r="40" spans="2:7" x14ac:dyDescent="0.3">
      <c r="B40" t="s">
        <v>102</v>
      </c>
      <c r="C40" t="s">
        <v>388</v>
      </c>
      <c r="G40" t="s">
        <v>389</v>
      </c>
    </row>
    <row r="41" spans="2:7" x14ac:dyDescent="0.3">
      <c r="B41" t="s">
        <v>102</v>
      </c>
      <c r="C41" t="s">
        <v>390</v>
      </c>
      <c r="G41" t="s">
        <v>391</v>
      </c>
    </row>
    <row r="42" spans="2:7" x14ac:dyDescent="0.3">
      <c r="B42" t="s">
        <v>102</v>
      </c>
      <c r="C42" t="s">
        <v>392</v>
      </c>
      <c r="G42" t="s">
        <v>394</v>
      </c>
    </row>
    <row r="43" spans="2:7" x14ac:dyDescent="0.3">
      <c r="B43" t="s">
        <v>102</v>
      </c>
      <c r="C43" t="s">
        <v>393</v>
      </c>
      <c r="G43" t="s">
        <v>395</v>
      </c>
    </row>
    <row r="44" spans="2:7" x14ac:dyDescent="0.3">
      <c r="B44" t="s">
        <v>102</v>
      </c>
      <c r="C44" t="s">
        <v>396</v>
      </c>
      <c r="G44" t="s">
        <v>397</v>
      </c>
    </row>
    <row r="45" spans="2:7" x14ac:dyDescent="0.3">
      <c r="B45" t="s">
        <v>102</v>
      </c>
      <c r="C45" t="s">
        <v>398</v>
      </c>
      <c r="G45" t="s">
        <v>399</v>
      </c>
    </row>
    <row r="46" spans="2:7" x14ac:dyDescent="0.3">
      <c r="B46" t="s">
        <v>102</v>
      </c>
      <c r="C46" t="s">
        <v>396</v>
      </c>
    </row>
    <row r="47" spans="2:7" x14ac:dyDescent="0.3">
      <c r="B47" t="s">
        <v>112</v>
      </c>
      <c r="C47" t="s">
        <v>400</v>
      </c>
      <c r="G47" t="s">
        <v>401</v>
      </c>
    </row>
    <row r="48" spans="2:7" x14ac:dyDescent="0.3">
      <c r="B48" t="s">
        <v>102</v>
      </c>
      <c r="C48" t="s">
        <v>400</v>
      </c>
      <c r="G48" t="s">
        <v>402</v>
      </c>
    </row>
    <row r="49" spans="2:7" x14ac:dyDescent="0.3">
      <c r="B49" t="s">
        <v>102</v>
      </c>
      <c r="C49" t="s">
        <v>120</v>
      </c>
      <c r="G49" t="s">
        <v>403</v>
      </c>
    </row>
    <row r="50" spans="2:7" x14ac:dyDescent="0.3">
      <c r="B50" t="s">
        <v>102</v>
      </c>
      <c r="C50" t="s">
        <v>150</v>
      </c>
      <c r="G50" t="s">
        <v>404</v>
      </c>
    </row>
    <row r="51" spans="2:7" x14ac:dyDescent="0.3">
      <c r="B51" t="s">
        <v>102</v>
      </c>
      <c r="C51" t="s">
        <v>405</v>
      </c>
      <c r="G51" t="s">
        <v>406</v>
      </c>
    </row>
    <row r="52" spans="2:7" x14ac:dyDescent="0.3">
      <c r="B52" t="s">
        <v>102</v>
      </c>
      <c r="C52" t="s">
        <v>407</v>
      </c>
      <c r="G52" t="s">
        <v>408</v>
      </c>
    </row>
    <row r="53" spans="2:7" x14ac:dyDescent="0.3">
      <c r="B53" t="s">
        <v>102</v>
      </c>
      <c r="C53" t="s">
        <v>409</v>
      </c>
      <c r="G53" t="s">
        <v>410</v>
      </c>
    </row>
    <row r="54" spans="2:7" x14ac:dyDescent="0.3">
      <c r="B54" t="s">
        <v>102</v>
      </c>
      <c r="C54" t="s">
        <v>411</v>
      </c>
      <c r="G54" t="s">
        <v>412</v>
      </c>
    </row>
    <row r="55" spans="2:7" x14ac:dyDescent="0.3">
      <c r="B55" t="s">
        <v>102</v>
      </c>
      <c r="C55" t="s">
        <v>413</v>
      </c>
      <c r="G55" t="s">
        <v>414</v>
      </c>
    </row>
    <row r="56" spans="2:7" x14ac:dyDescent="0.3">
      <c r="B56" t="s">
        <v>415</v>
      </c>
      <c r="C56" t="s">
        <v>416</v>
      </c>
      <c r="D56" t="s">
        <v>417</v>
      </c>
      <c r="G56" t="s">
        <v>418</v>
      </c>
    </row>
    <row r="57" spans="2:7" x14ac:dyDescent="0.3">
      <c r="B57" t="s">
        <v>415</v>
      </c>
      <c r="C57" t="s">
        <v>419</v>
      </c>
      <c r="G57" t="s">
        <v>420</v>
      </c>
    </row>
    <row r="58" spans="2:7" x14ac:dyDescent="0.3">
      <c r="B58" t="s">
        <v>415</v>
      </c>
      <c r="C58" t="s">
        <v>421</v>
      </c>
      <c r="G58" t="s">
        <v>422</v>
      </c>
    </row>
    <row r="59" spans="2:7" x14ac:dyDescent="0.3">
      <c r="B59" t="s">
        <v>423</v>
      </c>
      <c r="G59" t="s">
        <v>424</v>
      </c>
    </row>
    <row r="60" spans="2:7" x14ac:dyDescent="0.3">
      <c r="B60" s="37" t="s">
        <v>425</v>
      </c>
      <c r="C60" s="37"/>
      <c r="D60" s="37"/>
      <c r="E60" s="37"/>
      <c r="F60" s="37"/>
      <c r="G60" s="37" t="s">
        <v>426</v>
      </c>
    </row>
    <row r="61" spans="2:7" x14ac:dyDescent="0.3">
      <c r="B61" t="s">
        <v>427</v>
      </c>
      <c r="G61" t="s">
        <v>428</v>
      </c>
    </row>
    <row r="62" spans="2:7" x14ac:dyDescent="0.3">
      <c r="B62" t="s">
        <v>112</v>
      </c>
      <c r="C62" t="s">
        <v>405</v>
      </c>
      <c r="G62" t="s">
        <v>429</v>
      </c>
    </row>
    <row r="63" spans="2:7" x14ac:dyDescent="0.3">
      <c r="B63" s="37" t="s">
        <v>430</v>
      </c>
      <c r="C63" s="37" t="s">
        <v>431</v>
      </c>
      <c r="D63" s="37"/>
      <c r="E63" s="37"/>
      <c r="F63" s="37"/>
      <c r="G63" s="37" t="s">
        <v>437</v>
      </c>
    </row>
    <row r="64" spans="2:7" x14ac:dyDescent="0.3">
      <c r="B64" t="s">
        <v>430</v>
      </c>
      <c r="C64" t="s">
        <v>432</v>
      </c>
    </row>
    <row r="65" spans="2:7" x14ac:dyDescent="0.3">
      <c r="B65" t="s">
        <v>102</v>
      </c>
      <c r="C65" t="s">
        <v>137</v>
      </c>
      <c r="G65" t="s">
        <v>433</v>
      </c>
    </row>
    <row r="66" spans="2:7" x14ac:dyDescent="0.3">
      <c r="B66" t="s">
        <v>102</v>
      </c>
      <c r="C66" t="s">
        <v>141</v>
      </c>
      <c r="G66" t="s">
        <v>434</v>
      </c>
    </row>
    <row r="67" spans="2:7" x14ac:dyDescent="0.3">
      <c r="B67" s="37" t="s">
        <v>435</v>
      </c>
      <c r="C67" s="37" t="s">
        <v>431</v>
      </c>
      <c r="D67" s="37"/>
      <c r="E67" s="37"/>
      <c r="F67" s="37"/>
      <c r="G67" s="37" t="s">
        <v>436</v>
      </c>
    </row>
    <row r="68" spans="2:7" x14ac:dyDescent="0.3">
      <c r="B68" t="s">
        <v>102</v>
      </c>
      <c r="C68" t="s">
        <v>438</v>
      </c>
      <c r="G68" t="s">
        <v>439</v>
      </c>
    </row>
  </sheetData>
  <phoneticPr fontId="2" type="noConversion"/>
  <pageMargins left="0.25" right="0.25" top="0.75" bottom="0.75" header="0.3" footer="0.3"/>
  <pageSetup paperSize="9" scale="76" orientation="landscape" verticalDpi="0" r:id="rId1"/>
  <colBreaks count="1" manualBreakCount="1">
    <brk id="7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47BF1-98B1-450C-8D56-3CA96D6B7FA8}">
  <dimension ref="B2:AC83"/>
  <sheetViews>
    <sheetView topLeftCell="A57" workbookViewId="0">
      <selection activeCell="B83" sqref="B83"/>
    </sheetView>
  </sheetViews>
  <sheetFormatPr defaultRowHeight="16.5" x14ac:dyDescent="0.3"/>
  <cols>
    <col min="11" max="11" width="11.125" style="2" bestFit="1" customWidth="1"/>
    <col min="12" max="12" width="11" bestFit="1" customWidth="1"/>
    <col min="13" max="14" width="9.375" style="3" bestFit="1" customWidth="1"/>
    <col min="15" max="15" width="13.875" bestFit="1" customWidth="1"/>
    <col min="16" max="16" width="10.875" bestFit="1" customWidth="1"/>
    <col min="17" max="17" width="13.25" bestFit="1" customWidth="1"/>
    <col min="18" max="20" width="11.375" bestFit="1" customWidth="1"/>
    <col min="23" max="23" width="14.75" customWidth="1"/>
    <col min="24" max="24" width="11" bestFit="1" customWidth="1"/>
    <col min="25" max="25" width="14.75" customWidth="1"/>
    <col min="26" max="26" width="18.625" bestFit="1" customWidth="1"/>
    <col min="27" max="27" width="11" bestFit="1" customWidth="1"/>
  </cols>
  <sheetData>
    <row r="2" spans="2:20" x14ac:dyDescent="0.3">
      <c r="B2" s="1" t="s">
        <v>0</v>
      </c>
    </row>
    <row r="3" spans="2:20" x14ac:dyDescent="0.3">
      <c r="K3" s="4" t="s">
        <v>11</v>
      </c>
      <c r="L3" s="5" t="s">
        <v>12</v>
      </c>
      <c r="M3" s="3" t="s">
        <v>13</v>
      </c>
      <c r="N3" s="3" t="s">
        <v>14</v>
      </c>
      <c r="O3" s="5" t="s">
        <v>28</v>
      </c>
      <c r="P3" s="5" t="s">
        <v>15</v>
      </c>
      <c r="Q3" s="5"/>
      <c r="R3" s="5"/>
      <c r="S3" s="5"/>
      <c r="T3" s="5"/>
    </row>
    <row r="4" spans="2:20" x14ac:dyDescent="0.3">
      <c r="B4" t="s">
        <v>1</v>
      </c>
      <c r="K4" s="2">
        <v>45294</v>
      </c>
      <c r="L4" t="s">
        <v>16</v>
      </c>
      <c r="M4" s="3">
        <v>3900</v>
      </c>
      <c r="O4" t="s">
        <v>19</v>
      </c>
      <c r="P4" s="3">
        <v>1500000</v>
      </c>
      <c r="Q4" s="3"/>
      <c r="R4" s="3"/>
      <c r="S4" s="3"/>
      <c r="T4" s="3"/>
    </row>
    <row r="5" spans="2:20" x14ac:dyDescent="0.3">
      <c r="K5" s="2">
        <v>45295</v>
      </c>
      <c r="L5" t="s">
        <v>17</v>
      </c>
      <c r="N5" s="3">
        <v>150000</v>
      </c>
      <c r="O5" t="s">
        <v>27</v>
      </c>
      <c r="P5" s="6">
        <f>SUM(P4-M5+N5)</f>
        <v>1650000</v>
      </c>
      <c r="Q5" s="6"/>
      <c r="R5" s="6"/>
      <c r="S5" s="6"/>
      <c r="T5" s="6"/>
    </row>
    <row r="6" spans="2:20" x14ac:dyDescent="0.3">
      <c r="B6" t="s">
        <v>2</v>
      </c>
      <c r="K6" s="2">
        <v>45296</v>
      </c>
      <c r="L6" t="s">
        <v>18</v>
      </c>
      <c r="M6" s="3">
        <v>18000</v>
      </c>
      <c r="O6" t="s">
        <v>20</v>
      </c>
      <c r="P6" s="6">
        <f t="shared" ref="P6:P14" si="0">SUM(P5-M6+N6)</f>
        <v>1632000</v>
      </c>
      <c r="Q6" s="6"/>
      <c r="R6" s="6"/>
      <c r="S6" s="6"/>
      <c r="T6" s="6"/>
    </row>
    <row r="7" spans="2:20" x14ac:dyDescent="0.3">
      <c r="K7" s="2">
        <v>45297</v>
      </c>
      <c r="L7" t="s">
        <v>16</v>
      </c>
      <c r="M7" s="3">
        <v>30000</v>
      </c>
      <c r="O7" t="s">
        <v>21</v>
      </c>
      <c r="P7" s="6">
        <f t="shared" si="0"/>
        <v>1602000</v>
      </c>
      <c r="Q7" s="6"/>
      <c r="R7" s="6"/>
      <c r="S7" s="6"/>
      <c r="T7" s="6"/>
    </row>
    <row r="8" spans="2:20" x14ac:dyDescent="0.3">
      <c r="B8" t="s">
        <v>3</v>
      </c>
      <c r="K8" s="2">
        <v>45298</v>
      </c>
      <c r="L8" t="s">
        <v>16</v>
      </c>
      <c r="M8" s="3">
        <v>23000</v>
      </c>
      <c r="O8" t="s">
        <v>22</v>
      </c>
      <c r="P8" s="6">
        <f t="shared" si="0"/>
        <v>1579000</v>
      </c>
      <c r="Q8" s="6"/>
      <c r="R8" s="6"/>
      <c r="S8" s="6"/>
      <c r="T8" s="6"/>
    </row>
    <row r="9" spans="2:20" x14ac:dyDescent="0.3">
      <c r="K9" s="2">
        <v>45299</v>
      </c>
      <c r="L9" t="s">
        <v>16</v>
      </c>
      <c r="M9" s="3">
        <v>40000</v>
      </c>
      <c r="O9" t="s">
        <v>23</v>
      </c>
      <c r="P9" s="6">
        <f t="shared" si="0"/>
        <v>1539000</v>
      </c>
      <c r="Q9" s="6"/>
      <c r="R9" s="6"/>
      <c r="S9" s="6"/>
      <c r="T9" s="6"/>
    </row>
    <row r="10" spans="2:20" x14ac:dyDescent="0.3">
      <c r="B10" t="s">
        <v>4</v>
      </c>
      <c r="K10" s="2">
        <v>45300</v>
      </c>
      <c r="L10" t="s">
        <v>16</v>
      </c>
      <c r="M10" s="3">
        <v>10000</v>
      </c>
      <c r="O10" t="s">
        <v>24</v>
      </c>
      <c r="P10" s="6">
        <f t="shared" si="0"/>
        <v>1529000</v>
      </c>
      <c r="Q10" s="6"/>
      <c r="R10" s="6"/>
      <c r="S10" s="6"/>
      <c r="T10" s="6"/>
    </row>
    <row r="11" spans="2:20" x14ac:dyDescent="0.3">
      <c r="K11" s="2">
        <v>45301</v>
      </c>
      <c r="L11" t="s">
        <v>16</v>
      </c>
      <c r="M11" s="3">
        <v>700000</v>
      </c>
      <c r="O11" t="s">
        <v>25</v>
      </c>
      <c r="P11" s="6">
        <f t="shared" si="0"/>
        <v>829000</v>
      </c>
      <c r="Q11" s="6"/>
      <c r="R11" s="6"/>
      <c r="S11" s="6"/>
      <c r="T11" s="6"/>
    </row>
    <row r="12" spans="2:20" x14ac:dyDescent="0.3">
      <c r="B12" t="s">
        <v>5</v>
      </c>
      <c r="K12" s="2">
        <v>45302</v>
      </c>
      <c r="L12" t="s">
        <v>16</v>
      </c>
      <c r="M12" s="3">
        <v>25000</v>
      </c>
      <c r="O12" t="s">
        <v>26</v>
      </c>
      <c r="P12" s="6">
        <f t="shared" si="0"/>
        <v>804000</v>
      </c>
      <c r="Q12" s="6"/>
      <c r="R12" s="6"/>
      <c r="S12" s="6"/>
      <c r="T12" s="6"/>
    </row>
    <row r="13" spans="2:20" x14ac:dyDescent="0.3">
      <c r="K13" s="2">
        <v>45303</v>
      </c>
      <c r="L13" t="s">
        <v>16</v>
      </c>
      <c r="M13" s="3">
        <v>30000</v>
      </c>
      <c r="O13" t="s">
        <v>30</v>
      </c>
      <c r="P13" s="6">
        <f t="shared" si="0"/>
        <v>774000</v>
      </c>
      <c r="Q13" s="6"/>
      <c r="R13" s="6"/>
      <c r="S13" s="6"/>
      <c r="T13" s="6"/>
    </row>
    <row r="14" spans="2:20" x14ac:dyDescent="0.3">
      <c r="B14" t="s">
        <v>7</v>
      </c>
      <c r="K14" s="2">
        <v>45304</v>
      </c>
      <c r="L14" t="s">
        <v>17</v>
      </c>
      <c r="N14" s="3">
        <v>40000</v>
      </c>
      <c r="O14" t="s">
        <v>29</v>
      </c>
      <c r="P14" s="6">
        <f t="shared" si="0"/>
        <v>814000</v>
      </c>
      <c r="Q14" s="6"/>
      <c r="R14" s="6"/>
      <c r="S14" s="6"/>
      <c r="T14" s="6"/>
    </row>
    <row r="16" spans="2:20" ht="20.25" x14ac:dyDescent="0.3">
      <c r="B16" t="s">
        <v>6</v>
      </c>
      <c r="O16" s="7" t="s">
        <v>31</v>
      </c>
    </row>
    <row r="18" spans="2:20" x14ac:dyDescent="0.3">
      <c r="B18" t="s">
        <v>8</v>
      </c>
    </row>
    <row r="19" spans="2:20" x14ac:dyDescent="0.3">
      <c r="B19" t="s">
        <v>9</v>
      </c>
    </row>
    <row r="20" spans="2:20" x14ac:dyDescent="0.3">
      <c r="B20" t="s">
        <v>10</v>
      </c>
      <c r="K20" s="4" t="s">
        <v>11</v>
      </c>
      <c r="L20" s="5" t="s">
        <v>12</v>
      </c>
      <c r="M20" s="3" t="s">
        <v>13</v>
      </c>
      <c r="N20" s="3" t="s">
        <v>14</v>
      </c>
      <c r="O20" s="5" t="s">
        <v>28</v>
      </c>
      <c r="P20" s="5" t="s">
        <v>15</v>
      </c>
      <c r="Q20" s="5"/>
      <c r="R20" s="5"/>
      <c r="S20" s="5"/>
      <c r="T20" s="5"/>
    </row>
    <row r="21" spans="2:20" x14ac:dyDescent="0.3">
      <c r="K21" s="2">
        <v>45294</v>
      </c>
      <c r="L21" t="s">
        <v>16</v>
      </c>
      <c r="M21" s="3">
        <v>3900</v>
      </c>
      <c r="O21" t="s">
        <v>19</v>
      </c>
      <c r="P21" s="3">
        <v>1500000</v>
      </c>
      <c r="Q21" s="3"/>
      <c r="R21" s="3"/>
      <c r="S21" s="3"/>
      <c r="T21" s="3"/>
    </row>
    <row r="22" spans="2:20" x14ac:dyDescent="0.3">
      <c r="K22" s="2">
        <v>45295</v>
      </c>
      <c r="L22" t="s">
        <v>17</v>
      </c>
      <c r="N22" s="3">
        <v>150000</v>
      </c>
      <c r="O22" t="s">
        <v>27</v>
      </c>
      <c r="P22" s="6">
        <f>SUM(P21-M22+N22)</f>
        <v>1650000</v>
      </c>
      <c r="Q22" s="6"/>
      <c r="R22" s="6"/>
      <c r="S22" s="6"/>
      <c r="T22" s="6"/>
    </row>
    <row r="23" spans="2:20" x14ac:dyDescent="0.3">
      <c r="K23" s="2">
        <v>45296</v>
      </c>
      <c r="L23" t="s">
        <v>18</v>
      </c>
      <c r="M23" s="3">
        <v>18000</v>
      </c>
      <c r="O23" t="s">
        <v>20</v>
      </c>
      <c r="P23" s="6">
        <f t="shared" ref="P23:P31" si="1">SUM(P22-M23+N23)</f>
        <v>1632000</v>
      </c>
      <c r="Q23" s="6"/>
      <c r="R23" s="6"/>
      <c r="S23" s="6"/>
      <c r="T23" s="6"/>
    </row>
    <row r="24" spans="2:20" x14ac:dyDescent="0.3">
      <c r="K24" s="2">
        <v>45297</v>
      </c>
      <c r="L24" t="s">
        <v>16</v>
      </c>
      <c r="M24" s="3">
        <v>30000</v>
      </c>
      <c r="O24" t="s">
        <v>21</v>
      </c>
      <c r="P24" s="6">
        <f t="shared" si="1"/>
        <v>1602000</v>
      </c>
      <c r="Q24" s="6"/>
      <c r="R24" s="6"/>
      <c r="S24" s="6"/>
      <c r="T24" s="6"/>
    </row>
    <row r="25" spans="2:20" x14ac:dyDescent="0.3">
      <c r="K25" s="2">
        <v>45298</v>
      </c>
      <c r="L25" t="s">
        <v>16</v>
      </c>
      <c r="M25" s="3">
        <v>23000</v>
      </c>
      <c r="O25" t="s">
        <v>22</v>
      </c>
      <c r="P25" s="6">
        <f t="shared" si="1"/>
        <v>1579000</v>
      </c>
      <c r="Q25" s="6"/>
      <c r="R25" s="6"/>
      <c r="S25" s="6"/>
      <c r="T25" s="6"/>
    </row>
    <row r="26" spans="2:20" x14ac:dyDescent="0.3">
      <c r="K26" s="2">
        <v>45299</v>
      </c>
      <c r="L26" t="s">
        <v>16</v>
      </c>
      <c r="M26" s="3">
        <v>40000</v>
      </c>
      <c r="O26" t="s">
        <v>23</v>
      </c>
      <c r="P26" s="6">
        <f t="shared" si="1"/>
        <v>1539000</v>
      </c>
      <c r="Q26" s="6"/>
      <c r="R26" s="6"/>
      <c r="S26" s="6"/>
      <c r="T26" s="6"/>
    </row>
    <row r="27" spans="2:20" x14ac:dyDescent="0.3">
      <c r="K27" s="2">
        <v>45300</v>
      </c>
      <c r="L27" t="s">
        <v>16</v>
      </c>
      <c r="M27" s="3">
        <v>10000</v>
      </c>
      <c r="O27" t="s">
        <v>24</v>
      </c>
      <c r="P27" s="6">
        <f t="shared" si="1"/>
        <v>1529000</v>
      </c>
      <c r="Q27" s="6"/>
      <c r="R27" s="6"/>
      <c r="S27" s="6"/>
      <c r="T27" s="6"/>
    </row>
    <row r="28" spans="2:20" x14ac:dyDescent="0.3">
      <c r="K28" s="2">
        <v>45301</v>
      </c>
      <c r="L28" t="s">
        <v>16</v>
      </c>
      <c r="M28" s="3">
        <v>700000</v>
      </c>
      <c r="O28" t="s">
        <v>25</v>
      </c>
      <c r="P28" s="6">
        <f t="shared" si="1"/>
        <v>829000</v>
      </c>
      <c r="Q28" s="6"/>
      <c r="R28" s="6"/>
      <c r="S28" s="6"/>
      <c r="T28" s="6"/>
    </row>
    <row r="29" spans="2:20" x14ac:dyDescent="0.3">
      <c r="K29" s="2">
        <v>45302</v>
      </c>
      <c r="L29" t="s">
        <v>16</v>
      </c>
      <c r="M29" s="3">
        <v>25000</v>
      </c>
      <c r="O29" t="s">
        <v>26</v>
      </c>
      <c r="P29" s="6">
        <f t="shared" si="1"/>
        <v>804000</v>
      </c>
      <c r="Q29" s="6"/>
      <c r="R29" s="6"/>
      <c r="S29" s="6"/>
      <c r="T29" s="6"/>
    </row>
    <row r="30" spans="2:20" x14ac:dyDescent="0.3">
      <c r="K30" s="2">
        <v>45303</v>
      </c>
      <c r="L30" t="s">
        <v>16</v>
      </c>
      <c r="M30" s="3">
        <v>30000</v>
      </c>
      <c r="O30" t="s">
        <v>30</v>
      </c>
      <c r="P30" s="6">
        <f t="shared" si="1"/>
        <v>774000</v>
      </c>
      <c r="Q30" s="6"/>
      <c r="R30" s="6"/>
      <c r="S30" s="6"/>
      <c r="T30" s="6"/>
    </row>
    <row r="31" spans="2:20" x14ac:dyDescent="0.3">
      <c r="K31" s="2">
        <v>45304</v>
      </c>
      <c r="L31" t="s">
        <v>17</v>
      </c>
      <c r="N31" s="3">
        <v>40000</v>
      </c>
      <c r="O31" t="s">
        <v>29</v>
      </c>
      <c r="P31" s="6">
        <f t="shared" si="1"/>
        <v>814000</v>
      </c>
      <c r="Q31" s="6"/>
      <c r="R31" s="6"/>
      <c r="S31" s="6"/>
      <c r="T31" s="6"/>
    </row>
    <row r="32" spans="2:20" x14ac:dyDescent="0.3">
      <c r="K32" s="2">
        <v>45325</v>
      </c>
      <c r="L32" t="s">
        <v>16</v>
      </c>
      <c r="M32" s="3">
        <v>50000</v>
      </c>
      <c r="O32" t="s">
        <v>32</v>
      </c>
      <c r="P32" s="6">
        <f>SUM(P31-M32+N32)</f>
        <v>764000</v>
      </c>
      <c r="Q32" s="6"/>
      <c r="R32" s="6"/>
      <c r="S32" s="6"/>
      <c r="T32" s="6"/>
    </row>
    <row r="34" spans="2:29" ht="20.25" x14ac:dyDescent="0.3">
      <c r="O34" s="7" t="s">
        <v>33</v>
      </c>
    </row>
    <row r="39" spans="2:29" x14ac:dyDescent="0.3">
      <c r="W39" s="8" t="s">
        <v>65</v>
      </c>
      <c r="Z39" s="8" t="s">
        <v>40</v>
      </c>
    </row>
    <row r="40" spans="2:29" x14ac:dyDescent="0.3">
      <c r="B40" t="s">
        <v>38</v>
      </c>
      <c r="K40" s="4" t="s">
        <v>11</v>
      </c>
      <c r="L40" s="5" t="s">
        <v>12</v>
      </c>
      <c r="M40" s="3" t="s">
        <v>13</v>
      </c>
      <c r="N40" s="3" t="s">
        <v>14</v>
      </c>
      <c r="O40" s="5" t="s">
        <v>28</v>
      </c>
      <c r="P40" s="5" t="s">
        <v>15</v>
      </c>
      <c r="Q40" s="5" t="s">
        <v>34</v>
      </c>
      <c r="R40" s="5" t="s">
        <v>35</v>
      </c>
      <c r="S40" s="5" t="s">
        <v>36</v>
      </c>
      <c r="T40" s="5" t="s">
        <v>37</v>
      </c>
    </row>
    <row r="41" spans="2:29" x14ac:dyDescent="0.3">
      <c r="K41" s="2">
        <v>45294</v>
      </c>
      <c r="L41" t="s">
        <v>16</v>
      </c>
      <c r="M41" s="3">
        <v>3900</v>
      </c>
      <c r="O41" t="s">
        <v>19</v>
      </c>
      <c r="P41" s="3">
        <v>1500000</v>
      </c>
      <c r="Q41" s="3"/>
      <c r="R41" s="3"/>
      <c r="S41" s="3"/>
      <c r="T41" s="3"/>
      <c r="W41" s="9" t="s">
        <v>41</v>
      </c>
      <c r="X41" s="9" t="s">
        <v>35</v>
      </c>
      <c r="Z41" s="9" t="s">
        <v>41</v>
      </c>
      <c r="AA41" s="9" t="s">
        <v>35</v>
      </c>
    </row>
    <row r="42" spans="2:29" x14ac:dyDescent="0.3">
      <c r="B42" t="s">
        <v>39</v>
      </c>
      <c r="K42" s="2">
        <v>45295</v>
      </c>
      <c r="L42" t="s">
        <v>17</v>
      </c>
      <c r="N42" s="3">
        <v>150000</v>
      </c>
      <c r="O42" t="s">
        <v>27</v>
      </c>
      <c r="P42" s="6">
        <f>SUM(P41-M42+N42)</f>
        <v>1650000</v>
      </c>
      <c r="Q42" s="6"/>
      <c r="R42" s="6"/>
      <c r="S42" s="6"/>
      <c r="T42" s="6"/>
      <c r="W42" t="s">
        <v>66</v>
      </c>
      <c r="X42" t="s">
        <v>67</v>
      </c>
      <c r="Z42" t="s">
        <v>42</v>
      </c>
      <c r="AA42" t="s">
        <v>43</v>
      </c>
      <c r="AC42" t="str" cm="1">
        <f t="array" ref="AC42:AC58">분류표[분류]</f>
        <v>기부금</v>
      </c>
    </row>
    <row r="43" spans="2:29" x14ac:dyDescent="0.3">
      <c r="K43" s="2">
        <v>45296</v>
      </c>
      <c r="L43" t="s">
        <v>18</v>
      </c>
      <c r="M43" s="3">
        <v>18000</v>
      </c>
      <c r="O43" t="s">
        <v>20</v>
      </c>
      <c r="P43" s="6">
        <f t="shared" ref="P43:P51" si="2">SUM(P42-M43+N43)</f>
        <v>1632000</v>
      </c>
      <c r="Q43" s="6"/>
      <c r="R43" s="6"/>
      <c r="S43" s="6"/>
      <c r="T43" s="6"/>
      <c r="W43" t="s">
        <v>68</v>
      </c>
      <c r="X43" t="s">
        <v>67</v>
      </c>
      <c r="Z43" t="s">
        <v>44</v>
      </c>
      <c r="AA43" t="s">
        <v>43</v>
      </c>
      <c r="AC43" t="str">
        <v>모임회비</v>
      </c>
    </row>
    <row r="44" spans="2:29" x14ac:dyDescent="0.3">
      <c r="B44" t="s">
        <v>90</v>
      </c>
      <c r="K44" s="2">
        <v>45297</v>
      </c>
      <c r="L44" t="s">
        <v>16</v>
      </c>
      <c r="M44" s="3">
        <v>30000</v>
      </c>
      <c r="O44" t="s">
        <v>21</v>
      </c>
      <c r="P44" s="6">
        <f t="shared" si="2"/>
        <v>1602000</v>
      </c>
      <c r="Q44" s="6"/>
      <c r="R44" s="6"/>
      <c r="S44" s="6"/>
      <c r="T44" s="6"/>
      <c r="W44" t="s">
        <v>54</v>
      </c>
      <c r="X44" t="s">
        <v>54</v>
      </c>
      <c r="Z44" t="s">
        <v>45</v>
      </c>
      <c r="AA44" t="s">
        <v>43</v>
      </c>
      <c r="AC44" t="str">
        <v>선물</v>
      </c>
    </row>
    <row r="45" spans="2:29" x14ac:dyDescent="0.3">
      <c r="B45" t="s">
        <v>91</v>
      </c>
      <c r="K45" s="2">
        <v>45298</v>
      </c>
      <c r="L45" t="s">
        <v>16</v>
      </c>
      <c r="M45" s="3">
        <v>23000</v>
      </c>
      <c r="O45" t="s">
        <v>22</v>
      </c>
      <c r="P45" s="6">
        <f t="shared" si="2"/>
        <v>1579000</v>
      </c>
      <c r="Q45" s="6"/>
      <c r="R45" s="6"/>
      <c r="S45" s="6"/>
      <c r="T45" s="6"/>
      <c r="W45" t="s">
        <v>69</v>
      </c>
      <c r="X45" t="s">
        <v>70</v>
      </c>
      <c r="Z45" t="s">
        <v>46</v>
      </c>
      <c r="AA45" t="s">
        <v>48</v>
      </c>
      <c r="AC45" t="str">
        <v>기타교육비</v>
      </c>
    </row>
    <row r="46" spans="2:29" x14ac:dyDescent="0.3">
      <c r="B46" t="s">
        <v>92</v>
      </c>
      <c r="K46" s="2">
        <v>45299</v>
      </c>
      <c r="L46" t="s">
        <v>16</v>
      </c>
      <c r="M46" s="3">
        <v>40000</v>
      </c>
      <c r="O46" t="s">
        <v>23</v>
      </c>
      <c r="P46" s="6">
        <f t="shared" si="2"/>
        <v>1539000</v>
      </c>
      <c r="Q46" s="6"/>
      <c r="R46" s="6"/>
      <c r="S46" s="6"/>
      <c r="T46" s="6"/>
      <c r="W46" t="s">
        <v>71</v>
      </c>
      <c r="X46" t="s">
        <v>72</v>
      </c>
      <c r="Z46" t="s">
        <v>47</v>
      </c>
      <c r="AA46" t="s">
        <v>48</v>
      </c>
      <c r="AC46" t="str">
        <v>학원비</v>
      </c>
    </row>
    <row r="47" spans="2:29" x14ac:dyDescent="0.3">
      <c r="B47" t="s">
        <v>93</v>
      </c>
      <c r="K47" s="2">
        <v>45300</v>
      </c>
      <c r="L47" t="s">
        <v>16</v>
      </c>
      <c r="M47" s="3">
        <v>10000</v>
      </c>
      <c r="O47" t="s">
        <v>24</v>
      </c>
      <c r="P47" s="6">
        <f t="shared" si="2"/>
        <v>1529000</v>
      </c>
      <c r="Q47" s="6"/>
      <c r="R47" s="6"/>
      <c r="S47" s="6"/>
      <c r="T47" s="6"/>
      <c r="W47" t="s">
        <v>73</v>
      </c>
      <c r="X47" t="s">
        <v>72</v>
      </c>
      <c r="Z47" t="s">
        <v>49</v>
      </c>
      <c r="AA47" t="s">
        <v>53</v>
      </c>
      <c r="AC47" t="str">
        <v>기타문화비</v>
      </c>
    </row>
    <row r="48" spans="2:29" x14ac:dyDescent="0.3">
      <c r="B48" t="s">
        <v>94</v>
      </c>
      <c r="K48" s="2">
        <v>45301</v>
      </c>
      <c r="L48" t="s">
        <v>16</v>
      </c>
      <c r="M48" s="3">
        <v>700000</v>
      </c>
      <c r="O48" t="s">
        <v>25</v>
      </c>
      <c r="P48" s="6">
        <f t="shared" si="2"/>
        <v>829000</v>
      </c>
      <c r="Q48" s="6"/>
      <c r="R48" s="6"/>
      <c r="S48" s="6"/>
      <c r="T48" s="6"/>
      <c r="W48" t="s">
        <v>74</v>
      </c>
      <c r="X48" t="s">
        <v>42</v>
      </c>
      <c r="Z48" t="s">
        <v>50</v>
      </c>
      <c r="AA48" t="s">
        <v>53</v>
      </c>
      <c r="AC48" t="str">
        <v>도서</v>
      </c>
    </row>
    <row r="49" spans="2:29" x14ac:dyDescent="0.3">
      <c r="B49" t="s">
        <v>95</v>
      </c>
      <c r="K49" s="2">
        <v>45302</v>
      </c>
      <c r="L49" t="s">
        <v>16</v>
      </c>
      <c r="M49" s="3">
        <v>25000</v>
      </c>
      <c r="O49" t="s">
        <v>26</v>
      </c>
      <c r="P49" s="6">
        <f t="shared" si="2"/>
        <v>804000</v>
      </c>
      <c r="Q49" s="6"/>
      <c r="R49" s="6"/>
      <c r="S49" s="6"/>
      <c r="T49" s="6"/>
      <c r="W49" t="s">
        <v>75</v>
      </c>
      <c r="X49" t="s">
        <v>76</v>
      </c>
      <c r="Z49" t="s">
        <v>51</v>
      </c>
      <c r="AA49" t="s">
        <v>53</v>
      </c>
      <c r="AC49" t="str">
        <v>스포츠</v>
      </c>
    </row>
    <row r="50" spans="2:29" x14ac:dyDescent="0.3">
      <c r="K50" s="2">
        <v>45303</v>
      </c>
      <c r="L50" t="s">
        <v>16</v>
      </c>
      <c r="M50" s="3">
        <v>30000</v>
      </c>
      <c r="O50" t="s">
        <v>30</v>
      </c>
      <c r="P50" s="6">
        <f t="shared" si="2"/>
        <v>774000</v>
      </c>
      <c r="Q50" s="6"/>
      <c r="R50" s="6"/>
      <c r="S50" s="6"/>
      <c r="T50" s="6"/>
      <c r="W50" t="s">
        <v>77</v>
      </c>
      <c r="X50" t="s">
        <v>76</v>
      </c>
      <c r="Z50" t="s">
        <v>52</v>
      </c>
      <c r="AA50" t="s">
        <v>53</v>
      </c>
      <c r="AC50" t="str">
        <v>여행</v>
      </c>
    </row>
    <row r="51" spans="2:29" x14ac:dyDescent="0.3">
      <c r="K51" s="2">
        <v>45304</v>
      </c>
      <c r="L51" t="s">
        <v>17</v>
      </c>
      <c r="N51" s="3">
        <v>40000</v>
      </c>
      <c r="O51" t="s">
        <v>29</v>
      </c>
      <c r="P51" s="6">
        <f t="shared" si="2"/>
        <v>814000</v>
      </c>
      <c r="Q51" s="6"/>
      <c r="R51" s="6"/>
      <c r="S51" s="6"/>
      <c r="T51" s="6"/>
      <c r="W51" t="s">
        <v>19</v>
      </c>
      <c r="X51" t="s">
        <v>78</v>
      </c>
      <c r="Z51" t="s">
        <v>54</v>
      </c>
      <c r="AA51" t="s">
        <v>56</v>
      </c>
      <c r="AC51" t="str">
        <v>건강보험</v>
      </c>
    </row>
    <row r="52" spans="2:29" x14ac:dyDescent="0.3">
      <c r="B52" t="s">
        <v>88</v>
      </c>
      <c r="K52" s="2">
        <v>45325</v>
      </c>
      <c r="L52" t="s">
        <v>16</v>
      </c>
      <c r="M52" s="3">
        <v>50000</v>
      </c>
      <c r="O52" t="s">
        <v>32</v>
      </c>
      <c r="P52" s="6">
        <f>SUM(P51-M52+N52)</f>
        <v>764000</v>
      </c>
      <c r="Q52" s="6"/>
      <c r="R52" s="6"/>
      <c r="S52" s="6"/>
      <c r="T52" s="6"/>
      <c r="W52" t="s">
        <v>79</v>
      </c>
      <c r="X52" t="s">
        <v>79</v>
      </c>
      <c r="Z52" t="s">
        <v>55</v>
      </c>
      <c r="AA52" t="s">
        <v>56</v>
      </c>
      <c r="AC52" t="str">
        <v>생명보험</v>
      </c>
    </row>
    <row r="53" spans="2:29" x14ac:dyDescent="0.3">
      <c r="W53" t="s">
        <v>80</v>
      </c>
      <c r="X53" t="s">
        <v>55</v>
      </c>
      <c r="Z53" t="s">
        <v>57</v>
      </c>
      <c r="AA53" t="s">
        <v>58</v>
      </c>
      <c r="AC53" t="str">
        <v>사무실비</v>
      </c>
    </row>
    <row r="54" spans="2:29" x14ac:dyDescent="0.3">
      <c r="B54" t="s">
        <v>89</v>
      </c>
      <c r="W54" t="s">
        <v>81</v>
      </c>
      <c r="X54" t="s">
        <v>61</v>
      </c>
      <c r="Z54" t="s">
        <v>59</v>
      </c>
      <c r="AA54" t="s">
        <v>58</v>
      </c>
      <c r="AC54" t="str">
        <v>업무관련</v>
      </c>
    </row>
    <row r="55" spans="2:29" x14ac:dyDescent="0.3">
      <c r="W55" t="s">
        <v>82</v>
      </c>
      <c r="X55" t="s">
        <v>61</v>
      </c>
      <c r="Z55" t="s">
        <v>60</v>
      </c>
      <c r="AA55" t="s">
        <v>63</v>
      </c>
      <c r="AC55" t="str">
        <v>미용비</v>
      </c>
    </row>
    <row r="56" spans="2:29" x14ac:dyDescent="0.3">
      <c r="B56" t="s">
        <v>96</v>
      </c>
      <c r="W56" t="s">
        <v>83</v>
      </c>
      <c r="X56" t="s">
        <v>45</v>
      </c>
      <c r="Z56" t="s">
        <v>61</v>
      </c>
      <c r="AA56" t="s">
        <v>63</v>
      </c>
      <c r="AC56" t="str">
        <v>생활용품</v>
      </c>
    </row>
    <row r="57" spans="2:29" x14ac:dyDescent="0.3">
      <c r="B57" t="s">
        <v>97</v>
      </c>
      <c r="W57" t="s">
        <v>84</v>
      </c>
      <c r="X57" t="s">
        <v>51</v>
      </c>
      <c r="Z57" t="s">
        <v>62</v>
      </c>
      <c r="AA57" t="s">
        <v>63</v>
      </c>
      <c r="AC57" t="str">
        <v>문구잡화</v>
      </c>
    </row>
    <row r="58" spans="2:29" x14ac:dyDescent="0.3">
      <c r="B58" t="s">
        <v>98</v>
      </c>
      <c r="W58" t="s">
        <v>85</v>
      </c>
      <c r="X58" t="s">
        <v>51</v>
      </c>
      <c r="Z58" t="s">
        <v>64</v>
      </c>
      <c r="AA58" t="s">
        <v>63</v>
      </c>
      <c r="AC58" t="str">
        <v>식비</v>
      </c>
    </row>
    <row r="59" spans="2:29" x14ac:dyDescent="0.3">
      <c r="B59" t="s">
        <v>99</v>
      </c>
      <c r="W59" t="s">
        <v>86</v>
      </c>
      <c r="X59" t="s">
        <v>87</v>
      </c>
    </row>
    <row r="61" spans="2:29" x14ac:dyDescent="0.3">
      <c r="H61" t="s">
        <v>100</v>
      </c>
    </row>
    <row r="71" spans="11:11" x14ac:dyDescent="0.3">
      <c r="K71" s="10"/>
    </row>
    <row r="83" spans="2:10" x14ac:dyDescent="0.3">
      <c r="B83" s="1" t="s">
        <v>286</v>
      </c>
      <c r="J83" s="11"/>
    </row>
  </sheetData>
  <phoneticPr fontId="2" type="noConversion"/>
  <dataValidations count="1">
    <dataValidation type="list" allowBlank="1" showInputMessage="1" showErrorMessage="1" sqref="Q1:Q1048576" xr:uid="{C960D57A-3360-4DD7-B167-D78E788EB83A}">
      <formula1>INDIRECT("분류표[분류]")</formula1>
    </dataValidation>
  </dataValidations>
  <pageMargins left="0.7" right="0.7" top="0.75" bottom="0.75" header="0.3" footer="0.3"/>
  <drawing r:id="rId1"/>
  <tableParts count="4">
    <tablePart r:id="rId2"/>
    <tablePart r:id="rId3"/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49493-989A-47BE-82B7-EE425E07BF8E}">
  <sheetPr>
    <tabColor theme="4" tint="0.39997558519241921"/>
  </sheetPr>
  <dimension ref="B1:M132"/>
  <sheetViews>
    <sheetView topLeftCell="A100" workbookViewId="0">
      <selection activeCell="D125" sqref="D125"/>
    </sheetView>
  </sheetViews>
  <sheetFormatPr defaultRowHeight="16.5" x14ac:dyDescent="0.3"/>
  <sheetData>
    <row r="1" spans="2:9" x14ac:dyDescent="0.3">
      <c r="B1" s="1" t="s">
        <v>184</v>
      </c>
      <c r="H1" s="1" t="s">
        <v>235</v>
      </c>
    </row>
    <row r="3" spans="2:9" x14ac:dyDescent="0.3">
      <c r="B3" t="s">
        <v>169</v>
      </c>
      <c r="C3" t="s">
        <v>189</v>
      </c>
      <c r="F3" t="s">
        <v>169</v>
      </c>
      <c r="H3" t="s">
        <v>185</v>
      </c>
      <c r="I3" t="s">
        <v>186</v>
      </c>
    </row>
    <row r="4" spans="2:9" x14ac:dyDescent="0.3">
      <c r="B4">
        <v>13</v>
      </c>
      <c r="C4" t="s">
        <v>190</v>
      </c>
      <c r="F4">
        <v>13</v>
      </c>
      <c r="H4" t="s">
        <v>187</v>
      </c>
      <c r="I4" t="s">
        <v>188</v>
      </c>
    </row>
    <row r="5" spans="2:9" x14ac:dyDescent="0.3">
      <c r="B5" t="s">
        <v>170</v>
      </c>
      <c r="F5" t="s">
        <v>170</v>
      </c>
      <c r="H5" t="s">
        <v>191</v>
      </c>
      <c r="I5" t="s">
        <v>192</v>
      </c>
    </row>
    <row r="6" spans="2:9" x14ac:dyDescent="0.3">
      <c r="B6">
        <v>18</v>
      </c>
      <c r="F6">
        <v>18</v>
      </c>
      <c r="H6" t="s">
        <v>193</v>
      </c>
      <c r="I6" t="s">
        <v>194</v>
      </c>
    </row>
    <row r="7" spans="2:9" x14ac:dyDescent="0.3">
      <c r="B7" t="s">
        <v>171</v>
      </c>
      <c r="F7" t="s">
        <v>171</v>
      </c>
      <c r="H7" t="s">
        <v>195</v>
      </c>
      <c r="I7" t="s">
        <v>196</v>
      </c>
    </row>
    <row r="8" spans="2:9" x14ac:dyDescent="0.3">
      <c r="B8">
        <v>23</v>
      </c>
      <c r="F8">
        <v>23</v>
      </c>
      <c r="H8" t="s">
        <v>197</v>
      </c>
      <c r="I8" t="s">
        <v>198</v>
      </c>
    </row>
    <row r="9" spans="2:9" x14ac:dyDescent="0.3">
      <c r="B9" t="s">
        <v>172</v>
      </c>
      <c r="F9" t="s">
        <v>172</v>
      </c>
      <c r="H9" t="s">
        <v>199</v>
      </c>
      <c r="I9" t="s">
        <v>200</v>
      </c>
    </row>
    <row r="10" spans="2:9" x14ac:dyDescent="0.3">
      <c r="B10">
        <v>32</v>
      </c>
      <c r="F10">
        <v>32</v>
      </c>
      <c r="H10" t="s">
        <v>201</v>
      </c>
      <c r="I10" t="s">
        <v>202</v>
      </c>
    </row>
    <row r="11" spans="2:9" x14ac:dyDescent="0.3">
      <c r="B11" t="s">
        <v>173</v>
      </c>
      <c r="F11" t="s">
        <v>173</v>
      </c>
      <c r="H11" t="s">
        <v>203</v>
      </c>
      <c r="I11" t="s">
        <v>204</v>
      </c>
    </row>
    <row r="12" spans="2:9" x14ac:dyDescent="0.3">
      <c r="B12">
        <v>11</v>
      </c>
      <c r="F12">
        <v>11</v>
      </c>
      <c r="H12" t="s">
        <v>205</v>
      </c>
      <c r="I12" t="s">
        <v>206</v>
      </c>
    </row>
    <row r="13" spans="2:9" x14ac:dyDescent="0.3">
      <c r="B13" t="s">
        <v>174</v>
      </c>
      <c r="F13" t="s">
        <v>174</v>
      </c>
      <c r="H13" t="s">
        <v>207</v>
      </c>
      <c r="I13" t="s">
        <v>208</v>
      </c>
    </row>
    <row r="14" spans="2:9" x14ac:dyDescent="0.3">
      <c r="B14">
        <v>31</v>
      </c>
      <c r="F14">
        <v>31</v>
      </c>
      <c r="H14" t="s">
        <v>209</v>
      </c>
      <c r="I14" t="s">
        <v>210</v>
      </c>
    </row>
    <row r="15" spans="2:9" x14ac:dyDescent="0.3">
      <c r="B15" t="s">
        <v>175</v>
      </c>
      <c r="F15" t="s">
        <v>175</v>
      </c>
      <c r="H15" t="s">
        <v>211</v>
      </c>
      <c r="I15" t="s">
        <v>212</v>
      </c>
    </row>
    <row r="16" spans="2:9" x14ac:dyDescent="0.3">
      <c r="B16">
        <v>39</v>
      </c>
      <c r="F16">
        <v>39</v>
      </c>
      <c r="H16" t="s">
        <v>213</v>
      </c>
      <c r="I16" t="s">
        <v>214</v>
      </c>
    </row>
    <row r="17" spans="2:11" x14ac:dyDescent="0.3">
      <c r="B17" t="s">
        <v>176</v>
      </c>
      <c r="F17" t="s">
        <v>176</v>
      </c>
      <c r="H17" t="s">
        <v>215</v>
      </c>
      <c r="I17" t="s">
        <v>216</v>
      </c>
    </row>
    <row r="18" spans="2:11" x14ac:dyDescent="0.3">
      <c r="B18">
        <v>10</v>
      </c>
      <c r="F18">
        <v>10</v>
      </c>
      <c r="H18" t="s">
        <v>217</v>
      </c>
      <c r="I18" t="s">
        <v>218</v>
      </c>
    </row>
    <row r="19" spans="2:11" x14ac:dyDescent="0.3">
      <c r="B19" t="s">
        <v>177</v>
      </c>
      <c r="F19" t="s">
        <v>177</v>
      </c>
      <c r="H19" t="s">
        <v>219</v>
      </c>
      <c r="I19" t="s">
        <v>220</v>
      </c>
    </row>
    <row r="20" spans="2:11" x14ac:dyDescent="0.3">
      <c r="B20">
        <v>27</v>
      </c>
      <c r="F20">
        <v>27</v>
      </c>
      <c r="H20" t="s">
        <v>221</v>
      </c>
      <c r="I20" t="s">
        <v>222</v>
      </c>
      <c r="K20" s="1" t="s">
        <v>236</v>
      </c>
    </row>
    <row r="21" spans="2:11" x14ac:dyDescent="0.3">
      <c r="B21" t="s">
        <v>178</v>
      </c>
      <c r="F21" t="s">
        <v>178</v>
      </c>
      <c r="H21" t="s">
        <v>223</v>
      </c>
      <c r="I21" t="s">
        <v>224</v>
      </c>
    </row>
    <row r="22" spans="2:11" x14ac:dyDescent="0.3">
      <c r="B22">
        <v>17</v>
      </c>
      <c r="F22">
        <v>17</v>
      </c>
      <c r="H22" t="s">
        <v>225</v>
      </c>
      <c r="I22" t="s">
        <v>226</v>
      </c>
    </row>
    <row r="23" spans="2:11" x14ac:dyDescent="0.3">
      <c r="B23" t="s">
        <v>179</v>
      </c>
      <c r="F23" t="s">
        <v>179</v>
      </c>
      <c r="H23" t="s">
        <v>227</v>
      </c>
      <c r="I23" t="s">
        <v>228</v>
      </c>
    </row>
    <row r="24" spans="2:11" x14ac:dyDescent="0.3">
      <c r="B24">
        <v>12</v>
      </c>
      <c r="F24">
        <v>12</v>
      </c>
      <c r="H24" t="s">
        <v>229</v>
      </c>
      <c r="I24" t="s">
        <v>230</v>
      </c>
      <c r="K24" s="1" t="s">
        <v>237</v>
      </c>
    </row>
    <row r="25" spans="2:11" x14ac:dyDescent="0.3">
      <c r="B25" t="s">
        <v>180</v>
      </c>
      <c r="F25" t="s">
        <v>180</v>
      </c>
      <c r="H25" t="s">
        <v>231</v>
      </c>
      <c r="I25" t="s">
        <v>232</v>
      </c>
    </row>
    <row r="26" spans="2:11" x14ac:dyDescent="0.3">
      <c r="B26">
        <v>33</v>
      </c>
      <c r="F26">
        <v>33</v>
      </c>
      <c r="H26" t="s">
        <v>233</v>
      </c>
      <c r="I26" t="s">
        <v>234</v>
      </c>
    </row>
    <row r="27" spans="2:11" x14ac:dyDescent="0.3">
      <c r="B27" t="s">
        <v>181</v>
      </c>
      <c r="F27" t="s">
        <v>181</v>
      </c>
    </row>
    <row r="28" spans="2:11" x14ac:dyDescent="0.3">
      <c r="B28">
        <v>26</v>
      </c>
      <c r="F28">
        <v>26</v>
      </c>
    </row>
    <row r="29" spans="2:11" x14ac:dyDescent="0.3">
      <c r="B29" t="s">
        <v>182</v>
      </c>
      <c r="F29" t="s">
        <v>182</v>
      </c>
    </row>
    <row r="30" spans="2:11" x14ac:dyDescent="0.3">
      <c r="B30">
        <v>18</v>
      </c>
      <c r="F30">
        <v>18</v>
      </c>
    </row>
    <row r="31" spans="2:11" x14ac:dyDescent="0.3">
      <c r="B31" t="s">
        <v>183</v>
      </c>
      <c r="F31" t="s">
        <v>183</v>
      </c>
    </row>
    <row r="32" spans="2:11" x14ac:dyDescent="0.3">
      <c r="B32">
        <v>19</v>
      </c>
      <c r="F32">
        <v>19</v>
      </c>
    </row>
    <row r="57" spans="11:13" x14ac:dyDescent="0.3">
      <c r="K57" s="1" t="s">
        <v>238</v>
      </c>
    </row>
    <row r="59" spans="11:13" x14ac:dyDescent="0.3">
      <c r="K59" s="1" t="s">
        <v>242</v>
      </c>
      <c r="L59" s="1" t="s">
        <v>239</v>
      </c>
      <c r="M59" s="1" t="s">
        <v>240</v>
      </c>
    </row>
    <row r="60" spans="11:13" x14ac:dyDescent="0.3">
      <c r="K60" s="1" t="s">
        <v>243</v>
      </c>
      <c r="L60" s="1" t="s">
        <v>246</v>
      </c>
      <c r="M60" s="1" t="s">
        <v>241</v>
      </c>
    </row>
    <row r="62" spans="11:13" x14ac:dyDescent="0.3">
      <c r="K62" s="1" t="s">
        <v>244</v>
      </c>
    </row>
    <row r="91" spans="11:11" x14ac:dyDescent="0.3">
      <c r="K91" s="1" t="s">
        <v>248</v>
      </c>
    </row>
    <row r="92" spans="11:11" x14ac:dyDescent="0.3">
      <c r="K92" s="1" t="s">
        <v>247</v>
      </c>
    </row>
    <row r="93" spans="11:11" x14ac:dyDescent="0.3">
      <c r="K93" s="1" t="s">
        <v>245</v>
      </c>
    </row>
    <row r="98" spans="6:9" x14ac:dyDescent="0.3">
      <c r="F98" t="s">
        <v>169</v>
      </c>
      <c r="H98" t="s">
        <v>169</v>
      </c>
      <c r="I98">
        <v>13</v>
      </c>
    </row>
    <row r="99" spans="6:9" x14ac:dyDescent="0.3">
      <c r="F99">
        <v>13</v>
      </c>
      <c r="H99" t="s">
        <v>170</v>
      </c>
      <c r="I99">
        <v>18</v>
      </c>
    </row>
    <row r="100" spans="6:9" x14ac:dyDescent="0.3">
      <c r="F100" t="s">
        <v>170</v>
      </c>
      <c r="H100" t="s">
        <v>171</v>
      </c>
      <c r="I100">
        <v>23</v>
      </c>
    </row>
    <row r="101" spans="6:9" x14ac:dyDescent="0.3">
      <c r="F101">
        <v>18</v>
      </c>
      <c r="H101" t="s">
        <v>172</v>
      </c>
      <c r="I101">
        <v>32</v>
      </c>
    </row>
    <row r="102" spans="6:9" x14ac:dyDescent="0.3">
      <c r="F102" t="s">
        <v>171</v>
      </c>
      <c r="H102" t="s">
        <v>173</v>
      </c>
      <c r="I102">
        <v>11</v>
      </c>
    </row>
    <row r="103" spans="6:9" x14ac:dyDescent="0.3">
      <c r="F103">
        <v>23</v>
      </c>
      <c r="H103" t="s">
        <v>174</v>
      </c>
      <c r="I103">
        <v>31</v>
      </c>
    </row>
    <row r="104" spans="6:9" x14ac:dyDescent="0.3">
      <c r="F104" t="s">
        <v>172</v>
      </c>
      <c r="H104" t="s">
        <v>175</v>
      </c>
      <c r="I104">
        <v>39</v>
      </c>
    </row>
    <row r="105" spans="6:9" x14ac:dyDescent="0.3">
      <c r="F105">
        <v>32</v>
      </c>
      <c r="H105" t="s">
        <v>176</v>
      </c>
      <c r="I105">
        <v>10</v>
      </c>
    </row>
    <row r="106" spans="6:9" x14ac:dyDescent="0.3">
      <c r="F106" t="s">
        <v>173</v>
      </c>
      <c r="H106" t="s">
        <v>177</v>
      </c>
      <c r="I106">
        <v>27</v>
      </c>
    </row>
    <row r="107" spans="6:9" x14ac:dyDescent="0.3">
      <c r="F107">
        <v>11</v>
      </c>
      <c r="H107" t="s">
        <v>178</v>
      </c>
      <c r="I107">
        <v>17</v>
      </c>
    </row>
    <row r="108" spans="6:9" x14ac:dyDescent="0.3">
      <c r="F108" t="s">
        <v>174</v>
      </c>
      <c r="H108" t="s">
        <v>179</v>
      </c>
      <c r="I108">
        <v>12</v>
      </c>
    </row>
    <row r="109" spans="6:9" x14ac:dyDescent="0.3">
      <c r="F109">
        <v>31</v>
      </c>
      <c r="H109" t="s">
        <v>180</v>
      </c>
      <c r="I109">
        <v>33</v>
      </c>
    </row>
    <row r="110" spans="6:9" x14ac:dyDescent="0.3">
      <c r="F110" t="s">
        <v>175</v>
      </c>
      <c r="H110" t="s">
        <v>181</v>
      </c>
      <c r="I110">
        <v>26</v>
      </c>
    </row>
    <row r="111" spans="6:9" x14ac:dyDescent="0.3">
      <c r="F111">
        <v>39</v>
      </c>
      <c r="H111" t="s">
        <v>182</v>
      </c>
      <c r="I111">
        <v>18</v>
      </c>
    </row>
    <row r="112" spans="6:9" x14ac:dyDescent="0.3">
      <c r="F112" t="s">
        <v>176</v>
      </c>
      <c r="H112" t="s">
        <v>183</v>
      </c>
      <c r="I112">
        <v>19</v>
      </c>
    </row>
    <row r="113" spans="6:6" x14ac:dyDescent="0.3">
      <c r="F113">
        <v>10</v>
      </c>
    </row>
    <row r="114" spans="6:6" x14ac:dyDescent="0.3">
      <c r="F114" t="s">
        <v>177</v>
      </c>
    </row>
    <row r="115" spans="6:6" x14ac:dyDescent="0.3">
      <c r="F115">
        <v>27</v>
      </c>
    </row>
    <row r="116" spans="6:6" x14ac:dyDescent="0.3">
      <c r="F116" t="s">
        <v>178</v>
      </c>
    </row>
    <row r="117" spans="6:6" x14ac:dyDescent="0.3">
      <c r="F117">
        <v>17</v>
      </c>
    </row>
    <row r="118" spans="6:6" x14ac:dyDescent="0.3">
      <c r="F118" t="s">
        <v>179</v>
      </c>
    </row>
    <row r="119" spans="6:6" x14ac:dyDescent="0.3">
      <c r="F119">
        <v>12</v>
      </c>
    </row>
    <row r="120" spans="6:6" x14ac:dyDescent="0.3">
      <c r="F120" t="s">
        <v>180</v>
      </c>
    </row>
    <row r="121" spans="6:6" x14ac:dyDescent="0.3">
      <c r="F121">
        <v>33</v>
      </c>
    </row>
    <row r="122" spans="6:6" x14ac:dyDescent="0.3">
      <c r="F122" t="s">
        <v>181</v>
      </c>
    </row>
    <row r="123" spans="6:6" x14ac:dyDescent="0.3">
      <c r="F123">
        <v>26</v>
      </c>
    </row>
    <row r="124" spans="6:6" x14ac:dyDescent="0.3">
      <c r="F124" t="s">
        <v>182</v>
      </c>
    </row>
    <row r="125" spans="6:6" x14ac:dyDescent="0.3">
      <c r="F125">
        <v>18</v>
      </c>
    </row>
    <row r="126" spans="6:6" x14ac:dyDescent="0.3">
      <c r="F126" t="s">
        <v>183</v>
      </c>
    </row>
    <row r="127" spans="6:6" x14ac:dyDescent="0.3">
      <c r="F127">
        <v>19</v>
      </c>
    </row>
    <row r="132" spans="2:2" x14ac:dyDescent="0.3">
      <c r="B132" s="1" t="s">
        <v>286</v>
      </c>
    </row>
  </sheetData>
  <phoneticPr fontId="2" type="noConversion"/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3EA57-01D9-4202-8C19-F9109956B674}">
  <sheetPr>
    <tabColor rgb="FFFF0000"/>
  </sheetPr>
  <dimension ref="B1:K29"/>
  <sheetViews>
    <sheetView topLeftCell="A7" zoomScale="115" zoomScaleNormal="115" zoomScalePageLayoutView="85" workbookViewId="0">
      <selection activeCell="B29" sqref="B29"/>
    </sheetView>
  </sheetViews>
  <sheetFormatPr defaultColWidth="8.5" defaultRowHeight="16.5" x14ac:dyDescent="0.3"/>
  <cols>
    <col min="1" max="1" width="2.125" customWidth="1"/>
    <col min="2" max="2" width="9.75" customWidth="1"/>
    <col min="3" max="3" width="7.375" customWidth="1"/>
    <col min="4" max="4" width="15" customWidth="1"/>
    <col min="5" max="5" width="11.375" customWidth="1"/>
    <col min="10" max="10" width="13.75" bestFit="1" customWidth="1"/>
    <col min="11" max="11" width="11.375" customWidth="1"/>
  </cols>
  <sheetData>
    <row r="1" spans="2:11" x14ac:dyDescent="0.3">
      <c r="B1" s="1" t="s">
        <v>278</v>
      </c>
    </row>
    <row r="3" spans="2:11" x14ac:dyDescent="0.3">
      <c r="B3" s="13" t="s">
        <v>258</v>
      </c>
      <c r="C3" s="14" t="s">
        <v>259</v>
      </c>
      <c r="D3" s="14" t="s">
        <v>260</v>
      </c>
      <c r="E3" s="14" t="s">
        <v>261</v>
      </c>
      <c r="H3" s="13" t="s">
        <v>258</v>
      </c>
      <c r="I3" s="14" t="s">
        <v>259</v>
      </c>
      <c r="J3" s="14" t="s">
        <v>260</v>
      </c>
      <c r="K3" s="14" t="s">
        <v>261</v>
      </c>
    </row>
    <row r="4" spans="2:11" s="5" customFormat="1" ht="84.6" customHeight="1" x14ac:dyDescent="0.3">
      <c r="B4" s="15" t="s">
        <v>262</v>
      </c>
      <c r="C4" s="15" t="s">
        <v>263</v>
      </c>
      <c r="D4" s="15" t="s">
        <v>264</v>
      </c>
      <c r="E4" s="15"/>
      <c r="H4" s="15" t="s">
        <v>262</v>
      </c>
      <c r="I4" s="15" t="s">
        <v>263</v>
      </c>
      <c r="J4" s="15" t="s">
        <v>264</v>
      </c>
      <c r="K4" s="15"/>
    </row>
    <row r="5" spans="2:11" s="5" customFormat="1" ht="84.95" customHeight="1" x14ac:dyDescent="0.3">
      <c r="B5" s="15" t="s">
        <v>265</v>
      </c>
      <c r="C5" s="15" t="s">
        <v>266</v>
      </c>
      <c r="D5" s="15" t="s">
        <v>267</v>
      </c>
      <c r="E5" s="15"/>
      <c r="H5" s="15" t="s">
        <v>265</v>
      </c>
      <c r="I5" s="15" t="s">
        <v>266</v>
      </c>
      <c r="J5" s="15" t="s">
        <v>267</v>
      </c>
      <c r="K5" s="15"/>
    </row>
    <row r="6" spans="2:11" s="5" customFormat="1" ht="84.95" customHeight="1" x14ac:dyDescent="0.3">
      <c r="B6" s="15" t="s">
        <v>268</v>
      </c>
      <c r="C6" s="15" t="s">
        <v>269</v>
      </c>
      <c r="D6" s="15" t="s">
        <v>270</v>
      </c>
      <c r="E6" s="15"/>
      <c r="H6" s="15" t="s">
        <v>268</v>
      </c>
      <c r="I6" s="15" t="s">
        <v>269</v>
      </c>
      <c r="J6" s="15" t="s">
        <v>270</v>
      </c>
      <c r="K6" s="15"/>
    </row>
    <row r="7" spans="2:11" s="5" customFormat="1" ht="84.95" customHeight="1" x14ac:dyDescent="0.3">
      <c r="B7" s="15" t="s">
        <v>271</v>
      </c>
      <c r="C7" s="15" t="s">
        <v>269</v>
      </c>
      <c r="D7" s="15" t="s">
        <v>272</v>
      </c>
      <c r="E7" s="15"/>
      <c r="H7" s="15" t="s">
        <v>271</v>
      </c>
      <c r="I7" s="15" t="s">
        <v>269</v>
      </c>
      <c r="J7" s="15" t="s">
        <v>272</v>
      </c>
      <c r="K7" s="15"/>
    </row>
    <row r="8" spans="2:11" s="5" customFormat="1" ht="84.95" customHeight="1" x14ac:dyDescent="0.3">
      <c r="B8" s="15" t="s">
        <v>273</v>
      </c>
      <c r="C8" s="15" t="s">
        <v>274</v>
      </c>
      <c r="D8" s="15" t="s">
        <v>275</v>
      </c>
      <c r="E8" s="15"/>
      <c r="H8" s="15" t="s">
        <v>273</v>
      </c>
      <c r="I8" s="15" t="s">
        <v>274</v>
      </c>
      <c r="J8" s="15" t="s">
        <v>275</v>
      </c>
      <c r="K8" s="15"/>
    </row>
    <row r="9" spans="2:11" s="5" customFormat="1" ht="84.95" customHeight="1" x14ac:dyDescent="0.3">
      <c r="B9" s="15" t="s">
        <v>276</v>
      </c>
      <c r="C9" s="15" t="s">
        <v>269</v>
      </c>
      <c r="D9" s="15" t="s">
        <v>277</v>
      </c>
      <c r="E9" s="15"/>
      <c r="H9" s="15" t="s">
        <v>276</v>
      </c>
      <c r="I9" s="15" t="s">
        <v>269</v>
      </c>
      <c r="J9" s="15" t="s">
        <v>277</v>
      </c>
      <c r="K9" s="15"/>
    </row>
    <row r="11" spans="2:11" x14ac:dyDescent="0.3">
      <c r="G11" s="1" t="s">
        <v>279</v>
      </c>
    </row>
    <row r="12" spans="2:11" x14ac:dyDescent="0.3">
      <c r="G12" s="1" t="s">
        <v>280</v>
      </c>
    </row>
    <row r="13" spans="2:11" x14ac:dyDescent="0.3">
      <c r="G13" s="1" t="s">
        <v>281</v>
      </c>
    </row>
    <row r="14" spans="2:11" x14ac:dyDescent="0.3">
      <c r="G14" s="1" t="s">
        <v>285</v>
      </c>
    </row>
    <row r="15" spans="2:11" x14ac:dyDescent="0.3">
      <c r="G15" s="1" t="s">
        <v>282</v>
      </c>
    </row>
    <row r="16" spans="2:11" x14ac:dyDescent="0.3">
      <c r="G16" s="1" t="s">
        <v>283</v>
      </c>
    </row>
    <row r="17" spans="2:7" x14ac:dyDescent="0.3">
      <c r="G17" s="1" t="s">
        <v>284</v>
      </c>
    </row>
    <row r="29" spans="2:7" x14ac:dyDescent="0.3">
      <c r="B29" s="1" t="s">
        <v>286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013BC-24A2-4216-A935-611E25E6896D}">
  <sheetPr>
    <tabColor theme="8"/>
  </sheetPr>
  <dimension ref="B2:B38"/>
  <sheetViews>
    <sheetView workbookViewId="0">
      <selection activeCell="B2" sqref="B2"/>
    </sheetView>
  </sheetViews>
  <sheetFormatPr defaultRowHeight="16.5" x14ac:dyDescent="0.3"/>
  <sheetData>
    <row r="2" spans="2:2" x14ac:dyDescent="0.3">
      <c r="B2" s="1" t="s">
        <v>249</v>
      </c>
    </row>
    <row r="4" spans="2:2" x14ac:dyDescent="0.3">
      <c r="B4" s="1" t="s">
        <v>253</v>
      </c>
    </row>
    <row r="5" spans="2:2" x14ac:dyDescent="0.3">
      <c r="B5" s="1" t="s">
        <v>250</v>
      </c>
    </row>
    <row r="6" spans="2:2" x14ac:dyDescent="0.3">
      <c r="B6" s="1" t="s">
        <v>254</v>
      </c>
    </row>
    <row r="21" spans="2:2" x14ac:dyDescent="0.3">
      <c r="B21" s="1" t="s">
        <v>252</v>
      </c>
    </row>
    <row r="22" spans="2:2" x14ac:dyDescent="0.3">
      <c r="B22" s="1" t="s">
        <v>251</v>
      </c>
    </row>
    <row r="23" spans="2:2" x14ac:dyDescent="0.3">
      <c r="B23" t="s">
        <v>256</v>
      </c>
    </row>
    <row r="24" spans="2:2" x14ac:dyDescent="0.3">
      <c r="B24" t="s">
        <v>255</v>
      </c>
    </row>
    <row r="25" spans="2:2" x14ac:dyDescent="0.3">
      <c r="B25" s="1" t="s">
        <v>257</v>
      </c>
    </row>
    <row r="38" spans="2:2" x14ac:dyDescent="0.3">
      <c r="B38" s="1" t="s">
        <v>286</v>
      </c>
    </row>
  </sheetData>
  <phoneticPr fontId="2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3C027-DA52-4651-B884-31B84A0C2387}">
  <dimension ref="B1:V63"/>
  <sheetViews>
    <sheetView workbookViewId="0">
      <selection activeCell="B2" sqref="B2"/>
    </sheetView>
  </sheetViews>
  <sheetFormatPr defaultRowHeight="16.5" x14ac:dyDescent="0.3"/>
  <sheetData>
    <row r="1" spans="2:9" x14ac:dyDescent="0.3">
      <c r="B1" s="18" t="s">
        <v>321</v>
      </c>
    </row>
    <row r="2" spans="2:9" x14ac:dyDescent="0.3">
      <c r="B2" s="1" t="s">
        <v>287</v>
      </c>
    </row>
    <row r="3" spans="2:9" ht="17.25" thickBot="1" x14ac:dyDescent="0.35"/>
    <row r="4" spans="2:9" x14ac:dyDescent="0.3">
      <c r="B4" s="39" t="s">
        <v>288</v>
      </c>
      <c r="C4" s="39"/>
      <c r="D4" s="39"/>
      <c r="G4" s="39" t="s">
        <v>288</v>
      </c>
      <c r="H4" s="39"/>
      <c r="I4" s="39"/>
    </row>
    <row r="6" spans="2:9" x14ac:dyDescent="0.3">
      <c r="B6" s="16" t="s">
        <v>258</v>
      </c>
      <c r="C6" s="17" t="s">
        <v>289</v>
      </c>
      <c r="D6" s="17" t="s">
        <v>290</v>
      </c>
      <c r="G6" s="16" t="s">
        <v>258</v>
      </c>
      <c r="H6" s="17" t="s">
        <v>289</v>
      </c>
      <c r="I6" s="17" t="s">
        <v>290</v>
      </c>
    </row>
    <row r="7" spans="2:9" x14ac:dyDescent="0.3">
      <c r="B7" t="s">
        <v>169</v>
      </c>
      <c r="C7" t="s">
        <v>291</v>
      </c>
      <c r="D7" t="s">
        <v>292</v>
      </c>
      <c r="G7" t="s">
        <v>169</v>
      </c>
      <c r="H7" t="s">
        <v>291</v>
      </c>
      <c r="I7" t="s">
        <v>292</v>
      </c>
    </row>
    <row r="8" spans="2:9" x14ac:dyDescent="0.3">
      <c r="B8" t="s">
        <v>170</v>
      </c>
      <c r="C8" t="s">
        <v>293</v>
      </c>
      <c r="D8" t="s">
        <v>292</v>
      </c>
      <c r="G8" t="s">
        <v>170</v>
      </c>
      <c r="H8" t="s">
        <v>293</v>
      </c>
      <c r="I8" t="s">
        <v>292</v>
      </c>
    </row>
    <row r="9" spans="2:9" x14ac:dyDescent="0.3">
      <c r="B9" t="s">
        <v>171</v>
      </c>
      <c r="C9" t="s">
        <v>294</v>
      </c>
      <c r="D9" t="s">
        <v>295</v>
      </c>
      <c r="G9" t="s">
        <v>171</v>
      </c>
      <c r="H9" t="s">
        <v>294</v>
      </c>
      <c r="I9" t="s">
        <v>295</v>
      </c>
    </row>
    <row r="10" spans="2:9" x14ac:dyDescent="0.3">
      <c r="B10" t="s">
        <v>172</v>
      </c>
      <c r="C10" t="s">
        <v>296</v>
      </c>
      <c r="D10" t="s">
        <v>295</v>
      </c>
      <c r="G10" t="s">
        <v>172</v>
      </c>
      <c r="H10" t="s">
        <v>296</v>
      </c>
      <c r="I10" t="s">
        <v>295</v>
      </c>
    </row>
    <row r="11" spans="2:9" x14ac:dyDescent="0.3">
      <c r="B11" t="s">
        <v>173</v>
      </c>
      <c r="C11" t="s">
        <v>291</v>
      </c>
      <c r="D11" t="s">
        <v>295</v>
      </c>
      <c r="G11" t="s">
        <v>305</v>
      </c>
      <c r="H11" t="s">
        <v>291</v>
      </c>
      <c r="I11" t="s">
        <v>295</v>
      </c>
    </row>
    <row r="12" spans="2:9" x14ac:dyDescent="0.3">
      <c r="B12" t="s">
        <v>174</v>
      </c>
      <c r="C12" t="s">
        <v>291</v>
      </c>
      <c r="D12" t="s">
        <v>297</v>
      </c>
      <c r="G12" t="s">
        <v>304</v>
      </c>
      <c r="H12" t="s">
        <v>291</v>
      </c>
      <c r="I12" t="s">
        <v>297</v>
      </c>
    </row>
    <row r="13" spans="2:9" x14ac:dyDescent="0.3">
      <c r="B13" t="s">
        <v>175</v>
      </c>
      <c r="C13" t="s">
        <v>294</v>
      </c>
      <c r="D13" t="s">
        <v>297</v>
      </c>
      <c r="G13" t="s">
        <v>175</v>
      </c>
      <c r="H13" t="s">
        <v>294</v>
      </c>
      <c r="I13" t="s">
        <v>297</v>
      </c>
    </row>
    <row r="14" spans="2:9" x14ac:dyDescent="0.3">
      <c r="B14" t="s">
        <v>298</v>
      </c>
      <c r="C14" t="s">
        <v>291</v>
      </c>
      <c r="D14" t="s">
        <v>299</v>
      </c>
      <c r="G14" t="s">
        <v>298</v>
      </c>
      <c r="H14" t="s">
        <v>291</v>
      </c>
      <c r="I14" t="s">
        <v>299</v>
      </c>
    </row>
    <row r="15" spans="2:9" x14ac:dyDescent="0.3">
      <c r="B15" t="s">
        <v>300</v>
      </c>
      <c r="C15" t="s">
        <v>296</v>
      </c>
      <c r="D15" t="s">
        <v>301</v>
      </c>
      <c r="G15" t="s">
        <v>300</v>
      </c>
      <c r="H15" t="s">
        <v>296</v>
      </c>
      <c r="I15" t="s">
        <v>301</v>
      </c>
    </row>
    <row r="16" spans="2:9" x14ac:dyDescent="0.3">
      <c r="G16" t="s">
        <v>315</v>
      </c>
    </row>
    <row r="17" spans="7:22" x14ac:dyDescent="0.3">
      <c r="G17" t="s">
        <v>313</v>
      </c>
    </row>
    <row r="18" spans="7:22" x14ac:dyDescent="0.3">
      <c r="G18" t="s">
        <v>314</v>
      </c>
    </row>
    <row r="19" spans="7:22" x14ac:dyDescent="0.3">
      <c r="G19" t="s">
        <v>316</v>
      </c>
    </row>
    <row r="20" spans="7:22" x14ac:dyDescent="0.3">
      <c r="G20" t="s">
        <v>317</v>
      </c>
    </row>
    <row r="21" spans="7:22" x14ac:dyDescent="0.3">
      <c r="G21" t="s">
        <v>320</v>
      </c>
    </row>
    <row r="28" spans="7:22" x14ac:dyDescent="0.3">
      <c r="G28" s="1" t="s">
        <v>302</v>
      </c>
      <c r="H28" s="1"/>
    </row>
    <row r="29" spans="7:22" x14ac:dyDescent="0.3">
      <c r="G29" s="1" t="s">
        <v>303</v>
      </c>
      <c r="H29" s="1"/>
    </row>
    <row r="31" spans="7:22" x14ac:dyDescent="0.3">
      <c r="G31" s="1" t="s">
        <v>307</v>
      </c>
      <c r="O31" s="1" t="s">
        <v>308</v>
      </c>
      <c r="V31" s="1" t="s">
        <v>318</v>
      </c>
    </row>
    <row r="32" spans="7:22" x14ac:dyDescent="0.3">
      <c r="V32" s="1" t="s">
        <v>319</v>
      </c>
    </row>
    <row r="33" spans="15:18" x14ac:dyDescent="0.3">
      <c r="O33" s="19" t="s">
        <v>311</v>
      </c>
      <c r="P33" s="20" t="s">
        <v>312</v>
      </c>
      <c r="Q33" s="19"/>
      <c r="R33" s="19"/>
    </row>
    <row r="34" spans="15:18" x14ac:dyDescent="0.3">
      <c r="O34" s="19" t="s">
        <v>309</v>
      </c>
      <c r="P34" s="19" t="s">
        <v>310</v>
      </c>
      <c r="Q34" s="19"/>
      <c r="R34" s="19"/>
    </row>
    <row r="63" spans="7:7" x14ac:dyDescent="0.3">
      <c r="G63" s="19" t="s">
        <v>306</v>
      </c>
    </row>
  </sheetData>
  <mergeCells count="2">
    <mergeCell ref="B4:D4"/>
    <mergeCell ref="G4:I4"/>
  </mergeCells>
  <phoneticPr fontId="2" type="noConversion"/>
  <conditionalFormatting sqref="G16:H16">
    <cfRule type="expression" dxfId="1" priority="4">
      <formula>$G16&lt;&gt;""</formula>
    </cfRule>
    <cfRule type="expression" priority="5">
      <formula>$G16&lt;&gt;""</formula>
    </cfRule>
  </conditionalFormatting>
  <conditionalFormatting sqref="G6:I27">
    <cfRule type="expression" priority="1">
      <formula>$G6&lt;&gt;""</formula>
    </cfRule>
    <cfRule type="expression" dxfId="0" priority="2">
      <formula>$G6&lt;&gt;""</formula>
    </cfRule>
  </conditionalFormatting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8307F-7533-401A-8A04-DD1930EB93F2}">
  <sheetPr>
    <tabColor theme="5" tint="-0.249977111117893"/>
  </sheetPr>
  <dimension ref="B1:T30"/>
  <sheetViews>
    <sheetView zoomScale="130" zoomScaleNormal="130" workbookViewId="0">
      <selection activeCell="C12" sqref="C12"/>
    </sheetView>
  </sheetViews>
  <sheetFormatPr defaultRowHeight="13.5" x14ac:dyDescent="0.3"/>
  <cols>
    <col min="1" max="1" width="1.125" style="21" customWidth="1"/>
    <col min="2" max="2" width="7.25" style="21" customWidth="1"/>
    <col min="3" max="3" width="12.375" style="21" customWidth="1"/>
    <col min="4" max="4" width="6.375" style="21" customWidth="1"/>
    <col min="5" max="5" width="10" style="21" customWidth="1"/>
    <col min="6" max="13" width="9" style="21"/>
    <col min="14" max="14" width="14.625" style="21" customWidth="1"/>
    <col min="15" max="16384" width="9" style="21"/>
  </cols>
  <sheetData>
    <row r="1" spans="2:20" ht="16.5" x14ac:dyDescent="0.3">
      <c r="B1" s="31" t="s">
        <v>351</v>
      </c>
    </row>
    <row r="2" spans="2:20" ht="14.25" thickBot="1" x14ac:dyDescent="0.35"/>
    <row r="3" spans="2:20" ht="19.5" customHeight="1" x14ac:dyDescent="0.3">
      <c r="B3" s="22" t="s">
        <v>322</v>
      </c>
      <c r="C3" s="22"/>
      <c r="D3" s="22"/>
      <c r="E3" s="22"/>
      <c r="G3" s="22" t="s">
        <v>322</v>
      </c>
      <c r="H3" s="22"/>
      <c r="I3" s="22"/>
      <c r="J3" s="22"/>
      <c r="L3" s="22" t="s">
        <v>322</v>
      </c>
      <c r="M3" s="22"/>
      <c r="N3" s="22"/>
      <c r="O3" s="22"/>
      <c r="Q3" s="22" t="s">
        <v>322</v>
      </c>
      <c r="R3" s="22"/>
      <c r="S3" s="22"/>
      <c r="T3" s="22"/>
    </row>
    <row r="4" spans="2:20" ht="8.25" customHeight="1" x14ac:dyDescent="0.3"/>
    <row r="5" spans="2:20" ht="15.75" customHeight="1" x14ac:dyDescent="0.3">
      <c r="B5" s="23" t="s">
        <v>323</v>
      </c>
      <c r="C5" s="23" t="s">
        <v>324</v>
      </c>
      <c r="D5" s="23" t="s">
        <v>325</v>
      </c>
      <c r="E5" s="23" t="s">
        <v>326</v>
      </c>
      <c r="G5" s="23" t="s">
        <v>323</v>
      </c>
      <c r="H5" s="23" t="s">
        <v>324</v>
      </c>
      <c r="I5" s="23" t="s">
        <v>325</v>
      </c>
      <c r="J5" s="23" t="s">
        <v>326</v>
      </c>
      <c r="L5" s="23" t="s">
        <v>323</v>
      </c>
      <c r="M5" s="23" t="s">
        <v>324</v>
      </c>
      <c r="N5" s="23" t="s">
        <v>325</v>
      </c>
      <c r="O5" s="23" t="s">
        <v>326</v>
      </c>
      <c r="Q5" s="23" t="s">
        <v>323</v>
      </c>
      <c r="R5" s="23" t="s">
        <v>324</v>
      </c>
      <c r="S5" s="23" t="s">
        <v>325</v>
      </c>
      <c r="T5" s="23" t="s">
        <v>326</v>
      </c>
    </row>
    <row r="6" spans="2:20" ht="15.75" customHeight="1" x14ac:dyDescent="0.3">
      <c r="B6" s="24" t="s">
        <v>327</v>
      </c>
      <c r="C6" s="27" t="s">
        <v>328</v>
      </c>
      <c r="D6" s="25">
        <v>265</v>
      </c>
      <c r="E6" s="26"/>
      <c r="G6" s="24" t="s">
        <v>327</v>
      </c>
      <c r="H6" s="27" t="s">
        <v>328</v>
      </c>
      <c r="I6" s="25">
        <v>265</v>
      </c>
      <c r="J6" s="26" t="s">
        <v>354</v>
      </c>
      <c r="L6" s="24" t="s">
        <v>327</v>
      </c>
      <c r="M6" s="27" t="s">
        <v>328</v>
      </c>
      <c r="N6" s="25">
        <v>265</v>
      </c>
      <c r="O6" s="26" t="s">
        <v>354</v>
      </c>
      <c r="Q6" s="24" t="s">
        <v>327</v>
      </c>
      <c r="R6" s="27" t="s">
        <v>328</v>
      </c>
      <c r="S6" s="25">
        <v>265</v>
      </c>
      <c r="T6" s="29">
        <f>939*265</f>
        <v>248835</v>
      </c>
    </row>
    <row r="7" spans="2:20" ht="15.75" customHeight="1" x14ac:dyDescent="0.3">
      <c r="B7" s="24" t="s">
        <v>329</v>
      </c>
      <c r="C7" s="27" t="s">
        <v>330</v>
      </c>
      <c r="D7" s="25">
        <v>203</v>
      </c>
      <c r="E7" s="26"/>
      <c r="G7" s="24" t="s">
        <v>329</v>
      </c>
      <c r="H7" s="27" t="s">
        <v>330</v>
      </c>
      <c r="I7" s="25">
        <v>203</v>
      </c>
      <c r="J7" s="26"/>
      <c r="L7" s="24" t="s">
        <v>329</v>
      </c>
      <c r="M7" s="27" t="s">
        <v>330</v>
      </c>
      <c r="N7" s="25">
        <v>203</v>
      </c>
      <c r="O7" s="26" t="s">
        <v>355</v>
      </c>
      <c r="Q7" s="24" t="s">
        <v>329</v>
      </c>
      <c r="R7" s="27" t="s">
        <v>330</v>
      </c>
      <c r="S7" s="25">
        <v>203</v>
      </c>
      <c r="T7" s="29">
        <f>1470*203</f>
        <v>298410</v>
      </c>
    </row>
    <row r="8" spans="2:20" ht="15.75" customHeight="1" x14ac:dyDescent="0.3">
      <c r="B8" s="24" t="s">
        <v>331</v>
      </c>
      <c r="C8" s="27" t="s">
        <v>332</v>
      </c>
      <c r="D8" s="25">
        <v>227</v>
      </c>
      <c r="E8" s="26"/>
      <c r="G8" s="24" t="s">
        <v>331</v>
      </c>
      <c r="H8" s="27" t="s">
        <v>332</v>
      </c>
      <c r="I8" s="25">
        <v>227</v>
      </c>
      <c r="J8" s="26"/>
      <c r="L8" s="24" t="s">
        <v>331</v>
      </c>
      <c r="M8" s="27" t="s">
        <v>332</v>
      </c>
      <c r="N8" s="25">
        <v>227</v>
      </c>
      <c r="O8" s="26" t="s">
        <v>356</v>
      </c>
      <c r="Q8" s="24" t="s">
        <v>331</v>
      </c>
      <c r="R8" s="27" t="s">
        <v>332</v>
      </c>
      <c r="S8" s="25">
        <v>227</v>
      </c>
      <c r="T8" s="29">
        <f>3880*227</f>
        <v>880760</v>
      </c>
    </row>
    <row r="9" spans="2:20" ht="15.75" customHeight="1" x14ac:dyDescent="0.3">
      <c r="B9" s="24" t="s">
        <v>333</v>
      </c>
      <c r="C9" s="27" t="s">
        <v>334</v>
      </c>
      <c r="D9" s="25">
        <v>54</v>
      </c>
      <c r="E9" s="26"/>
      <c r="G9" s="24" t="s">
        <v>333</v>
      </c>
      <c r="H9" s="27" t="s">
        <v>334</v>
      </c>
      <c r="I9" s="25">
        <v>54</v>
      </c>
      <c r="J9" s="26"/>
      <c r="L9" s="24" t="s">
        <v>333</v>
      </c>
      <c r="M9" s="27" t="s">
        <v>334</v>
      </c>
      <c r="N9" s="25">
        <v>54</v>
      </c>
      <c r="O9" s="26" t="s">
        <v>357</v>
      </c>
      <c r="Q9" s="24" t="s">
        <v>333</v>
      </c>
      <c r="R9" s="27" t="s">
        <v>334</v>
      </c>
      <c r="S9" s="25">
        <v>54</v>
      </c>
      <c r="T9" s="29">
        <f>22340*54</f>
        <v>1206360</v>
      </c>
    </row>
    <row r="10" spans="2:20" ht="15.75" customHeight="1" x14ac:dyDescent="0.3">
      <c r="B10" s="24" t="s">
        <v>335</v>
      </c>
      <c r="C10" s="27" t="s">
        <v>336</v>
      </c>
      <c r="D10" s="25">
        <v>245</v>
      </c>
      <c r="E10" s="26"/>
      <c r="G10" s="24" t="s">
        <v>335</v>
      </c>
      <c r="H10" s="27" t="s">
        <v>336</v>
      </c>
      <c r="I10" s="25">
        <v>245</v>
      </c>
      <c r="J10" s="26"/>
      <c r="L10" s="24" t="s">
        <v>335</v>
      </c>
      <c r="M10" s="27" t="s">
        <v>336</v>
      </c>
      <c r="N10" s="25">
        <v>245</v>
      </c>
      <c r="O10" s="26" t="s">
        <v>358</v>
      </c>
      <c r="Q10" s="24" t="s">
        <v>335</v>
      </c>
      <c r="R10" s="27" t="s">
        <v>336</v>
      </c>
      <c r="S10" s="25">
        <v>245</v>
      </c>
      <c r="T10" s="29">
        <f>3652*245</f>
        <v>894740</v>
      </c>
    </row>
    <row r="11" spans="2:20" ht="15.75" customHeight="1" x14ac:dyDescent="0.3">
      <c r="B11" s="24" t="s">
        <v>337</v>
      </c>
      <c r="C11" s="27" t="s">
        <v>338</v>
      </c>
      <c r="D11" s="25">
        <v>178</v>
      </c>
      <c r="E11" s="26"/>
      <c r="G11" s="24" t="s">
        <v>337</v>
      </c>
      <c r="H11" s="27" t="s">
        <v>338</v>
      </c>
      <c r="I11" s="25">
        <v>178</v>
      </c>
      <c r="J11" s="26"/>
      <c r="L11" s="24" t="s">
        <v>337</v>
      </c>
      <c r="M11" s="27" t="s">
        <v>338</v>
      </c>
      <c r="N11" s="25">
        <v>178</v>
      </c>
      <c r="O11" s="26" t="s">
        <v>359</v>
      </c>
      <c r="Q11" s="24" t="s">
        <v>337</v>
      </c>
      <c r="R11" s="27" t="s">
        <v>338</v>
      </c>
      <c r="S11" s="25">
        <v>178</v>
      </c>
      <c r="T11" s="29">
        <f>310*178</f>
        <v>55180</v>
      </c>
    </row>
    <row r="12" spans="2:20" ht="15.75" customHeight="1" x14ac:dyDescent="0.3">
      <c r="B12" s="24" t="s">
        <v>339</v>
      </c>
      <c r="C12" s="27" t="s">
        <v>340</v>
      </c>
      <c r="D12" s="25">
        <v>79</v>
      </c>
      <c r="E12" s="26"/>
      <c r="G12" s="24" t="s">
        <v>339</v>
      </c>
      <c r="H12" s="27" t="s">
        <v>340</v>
      </c>
      <c r="I12" s="25">
        <v>79</v>
      </c>
      <c r="J12" s="26"/>
      <c r="L12" s="24" t="s">
        <v>339</v>
      </c>
      <c r="M12" s="27" t="s">
        <v>340</v>
      </c>
      <c r="N12" s="25">
        <v>79</v>
      </c>
      <c r="O12" s="26" t="s">
        <v>360</v>
      </c>
      <c r="Q12" s="24" t="s">
        <v>339</v>
      </c>
      <c r="R12" s="27" t="s">
        <v>340</v>
      </c>
      <c r="S12" s="25">
        <v>79</v>
      </c>
      <c r="T12" s="29">
        <f>654*79</f>
        <v>51666</v>
      </c>
    </row>
    <row r="13" spans="2:20" ht="15.75" customHeight="1" x14ac:dyDescent="0.3">
      <c r="B13" s="24" t="s">
        <v>341</v>
      </c>
      <c r="C13" s="27" t="s">
        <v>342</v>
      </c>
      <c r="D13" s="25">
        <v>33</v>
      </c>
      <c r="E13" s="26"/>
      <c r="G13" s="24" t="s">
        <v>341</v>
      </c>
      <c r="H13" s="27" t="s">
        <v>342</v>
      </c>
      <c r="I13" s="25">
        <v>33</v>
      </c>
      <c r="J13" s="26"/>
      <c r="L13" s="24" t="s">
        <v>341</v>
      </c>
      <c r="M13" s="27" t="s">
        <v>342</v>
      </c>
      <c r="N13" s="25">
        <v>33</v>
      </c>
      <c r="O13" s="26" t="s">
        <v>361</v>
      </c>
      <c r="Q13" s="24" t="s">
        <v>341</v>
      </c>
      <c r="R13" s="27" t="s">
        <v>342</v>
      </c>
      <c r="S13" s="25">
        <v>33</v>
      </c>
      <c r="T13" s="29">
        <f>2632*33</f>
        <v>86856</v>
      </c>
    </row>
    <row r="14" spans="2:20" ht="15.75" customHeight="1" x14ac:dyDescent="0.3">
      <c r="B14" s="24" t="s">
        <v>343</v>
      </c>
      <c r="C14" s="27" t="s">
        <v>344</v>
      </c>
      <c r="D14" s="25">
        <v>186</v>
      </c>
      <c r="E14" s="26"/>
      <c r="G14" s="24" t="s">
        <v>343</v>
      </c>
      <c r="H14" s="27" t="s">
        <v>344</v>
      </c>
      <c r="I14" s="25">
        <v>186</v>
      </c>
      <c r="J14" s="26"/>
      <c r="L14" s="24" t="s">
        <v>343</v>
      </c>
      <c r="M14" s="27" t="s">
        <v>344</v>
      </c>
      <c r="N14" s="25">
        <v>186</v>
      </c>
      <c r="O14" s="26" t="s">
        <v>362</v>
      </c>
      <c r="Q14" s="24" t="s">
        <v>343</v>
      </c>
      <c r="R14" s="27" t="s">
        <v>344</v>
      </c>
      <c r="S14" s="25">
        <v>186</v>
      </c>
      <c r="T14" s="29">
        <f>718*186</f>
        <v>133548</v>
      </c>
    </row>
    <row r="15" spans="2:20" ht="15.75" customHeight="1" x14ac:dyDescent="0.3">
      <c r="B15" s="24" t="s">
        <v>345</v>
      </c>
      <c r="C15" s="27" t="s">
        <v>346</v>
      </c>
      <c r="D15" s="25">
        <v>127</v>
      </c>
      <c r="E15" s="26"/>
      <c r="G15" s="24" t="s">
        <v>345</v>
      </c>
      <c r="H15" s="27" t="s">
        <v>346</v>
      </c>
      <c r="I15" s="25">
        <v>127</v>
      </c>
      <c r="J15" s="26"/>
      <c r="L15" s="24" t="s">
        <v>345</v>
      </c>
      <c r="M15" s="27" t="s">
        <v>346</v>
      </c>
      <c r="N15" s="25">
        <v>127</v>
      </c>
      <c r="O15" s="26" t="s">
        <v>363</v>
      </c>
      <c r="Q15" s="24" t="s">
        <v>345</v>
      </c>
      <c r="R15" s="27" t="s">
        <v>346</v>
      </c>
      <c r="S15" s="25">
        <v>127</v>
      </c>
      <c r="T15" s="29">
        <f>711*127</f>
        <v>90297</v>
      </c>
    </row>
    <row r="16" spans="2:20" ht="15.75" customHeight="1" x14ac:dyDescent="0.3">
      <c r="B16" s="24" t="s">
        <v>347</v>
      </c>
      <c r="C16" s="27" t="s">
        <v>348</v>
      </c>
      <c r="D16" s="25">
        <v>112</v>
      </c>
      <c r="E16" s="26"/>
      <c r="G16" s="24" t="s">
        <v>347</v>
      </c>
      <c r="H16" s="27" t="s">
        <v>348</v>
      </c>
      <c r="I16" s="25">
        <v>112</v>
      </c>
      <c r="J16" s="26"/>
      <c r="L16" s="24" t="s">
        <v>347</v>
      </c>
      <c r="M16" s="27" t="s">
        <v>348</v>
      </c>
      <c r="N16" s="25">
        <v>112</v>
      </c>
      <c r="O16" s="26" t="s">
        <v>364</v>
      </c>
      <c r="Q16" s="24" t="s">
        <v>347</v>
      </c>
      <c r="R16" s="27" t="s">
        <v>348</v>
      </c>
      <c r="S16" s="25">
        <v>112</v>
      </c>
      <c r="T16" s="29">
        <f>1712*112</f>
        <v>191744</v>
      </c>
    </row>
    <row r="17" spans="2:20" ht="15.75" customHeight="1" x14ac:dyDescent="0.3">
      <c r="B17" s="24" t="s">
        <v>349</v>
      </c>
      <c r="C17" s="27" t="s">
        <v>350</v>
      </c>
      <c r="D17" s="25">
        <v>76</v>
      </c>
      <c r="E17" s="26"/>
      <c r="G17" s="24" t="s">
        <v>349</v>
      </c>
      <c r="H17" s="27" t="s">
        <v>350</v>
      </c>
      <c r="I17" s="25">
        <v>76</v>
      </c>
      <c r="J17" s="26"/>
      <c r="L17" s="24" t="s">
        <v>349</v>
      </c>
      <c r="M17" s="27" t="s">
        <v>350</v>
      </c>
      <c r="N17" s="25">
        <v>76</v>
      </c>
      <c r="O17" s="26" t="s">
        <v>365</v>
      </c>
      <c r="Q17" s="24" t="s">
        <v>349</v>
      </c>
      <c r="R17" s="27" t="s">
        <v>350</v>
      </c>
      <c r="S17" s="25">
        <v>76</v>
      </c>
      <c r="T17" s="29">
        <f>12.61*76</f>
        <v>958.3599999999999</v>
      </c>
    </row>
    <row r="19" spans="2:20" x14ac:dyDescent="0.3">
      <c r="G19" s="28" t="s">
        <v>353</v>
      </c>
      <c r="L19" s="28" t="s">
        <v>366</v>
      </c>
      <c r="Q19" s="28" t="s">
        <v>368</v>
      </c>
    </row>
    <row r="20" spans="2:20" x14ac:dyDescent="0.3">
      <c r="L20" s="28" t="s">
        <v>367</v>
      </c>
      <c r="Q20" s="28" t="s">
        <v>373</v>
      </c>
    </row>
    <row r="22" spans="2:20" x14ac:dyDescent="0.3">
      <c r="Q22" s="21" t="s">
        <v>369</v>
      </c>
    </row>
    <row r="23" spans="2:20" x14ac:dyDescent="0.3">
      <c r="Q23" s="30" t="s">
        <v>371</v>
      </c>
    </row>
    <row r="24" spans="2:20" x14ac:dyDescent="0.3">
      <c r="Q24" s="30" t="s">
        <v>372</v>
      </c>
    </row>
    <row r="30" spans="2:20" x14ac:dyDescent="0.3">
      <c r="Q30" s="21" t="s">
        <v>370</v>
      </c>
    </row>
  </sheetData>
  <phoneticPr fontId="2" type="noConversion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4260A0-AB6E-4669-A493-7FF3440688D6}">
  <sheetPr>
    <tabColor theme="8" tint="0.39997558519241921"/>
  </sheetPr>
  <dimension ref="A1:E18"/>
  <sheetViews>
    <sheetView workbookViewId="0">
      <selection activeCell="A5" sqref="A5"/>
    </sheetView>
  </sheetViews>
  <sheetFormatPr defaultRowHeight="16.5" x14ac:dyDescent="0.3"/>
  <cols>
    <col min="1" max="16384" width="9" style="32"/>
  </cols>
  <sheetData>
    <row r="1" spans="1:5" x14ac:dyDescent="0.3">
      <c r="A1" s="35" t="s">
        <v>379</v>
      </c>
    </row>
    <row r="3" spans="1:5" x14ac:dyDescent="0.3">
      <c r="A3" s="32" t="s">
        <v>374</v>
      </c>
      <c r="B3" s="33" t="s">
        <v>325</v>
      </c>
      <c r="D3" s="32" t="s">
        <v>374</v>
      </c>
      <c r="E3" s="33" t="s">
        <v>325</v>
      </c>
    </row>
    <row r="4" spans="1:5" x14ac:dyDescent="0.3">
      <c r="A4" s="32" t="s">
        <v>375</v>
      </c>
      <c r="B4" s="32">
        <v>1</v>
      </c>
      <c r="D4" s="32" t="s">
        <v>375</v>
      </c>
      <c r="E4" s="32">
        <v>1</v>
      </c>
    </row>
    <row r="5" spans="1:5" x14ac:dyDescent="0.3">
      <c r="A5" s="32" t="s">
        <v>376</v>
      </c>
      <c r="B5" s="32">
        <v>2</v>
      </c>
      <c r="D5" s="32" t="s">
        <v>376</v>
      </c>
      <c r="E5" s="32">
        <v>2</v>
      </c>
    </row>
    <row r="6" spans="1:5" hidden="1" x14ac:dyDescent="0.3">
      <c r="A6" s="32" t="s">
        <v>377</v>
      </c>
      <c r="B6" s="32">
        <v>3</v>
      </c>
      <c r="D6" s="32" t="s">
        <v>377</v>
      </c>
      <c r="E6" s="32">
        <v>3</v>
      </c>
    </row>
    <row r="7" spans="1:5" hidden="1" x14ac:dyDescent="0.3">
      <c r="A7" s="32" t="s">
        <v>378</v>
      </c>
      <c r="B7" s="32">
        <v>4</v>
      </c>
      <c r="D7" s="32" t="s">
        <v>378</v>
      </c>
      <c r="E7" s="32">
        <v>4</v>
      </c>
    </row>
    <row r="8" spans="1:5" hidden="1" x14ac:dyDescent="0.3">
      <c r="A8" s="32" t="s">
        <v>377</v>
      </c>
      <c r="B8" s="32">
        <v>5</v>
      </c>
      <c r="D8" s="32" t="s">
        <v>377</v>
      </c>
      <c r="E8" s="32">
        <v>5</v>
      </c>
    </row>
    <row r="9" spans="1:5" hidden="1" x14ac:dyDescent="0.3">
      <c r="A9" s="32" t="s">
        <v>378</v>
      </c>
      <c r="B9" s="32">
        <v>6</v>
      </c>
      <c r="D9" s="32" t="s">
        <v>378</v>
      </c>
      <c r="E9" s="32">
        <v>6</v>
      </c>
    </row>
    <row r="10" spans="1:5" x14ac:dyDescent="0.3">
      <c r="A10" s="32" t="s">
        <v>375</v>
      </c>
      <c r="B10" s="32">
        <v>7</v>
      </c>
      <c r="D10" s="32" t="s">
        <v>375</v>
      </c>
      <c r="E10" s="32">
        <v>7</v>
      </c>
    </row>
    <row r="11" spans="1:5" x14ac:dyDescent="0.3">
      <c r="A11" s="32" t="s">
        <v>376</v>
      </c>
      <c r="B11" s="32">
        <v>8</v>
      </c>
      <c r="D11" s="32" t="s">
        <v>376</v>
      </c>
      <c r="E11" s="32">
        <v>8</v>
      </c>
    </row>
    <row r="15" spans="1:5" x14ac:dyDescent="0.3">
      <c r="B15" s="36" t="s">
        <v>383</v>
      </c>
    </row>
    <row r="16" spans="1:5" x14ac:dyDescent="0.3">
      <c r="B16" s="36" t="s">
        <v>380</v>
      </c>
      <c r="D16" s="34"/>
    </row>
    <row r="17" spans="2:2" x14ac:dyDescent="0.3">
      <c r="B17" s="36" t="s">
        <v>381</v>
      </c>
    </row>
    <row r="18" spans="2:2" x14ac:dyDescent="0.3">
      <c r="B18" s="36" t="s">
        <v>382</v>
      </c>
    </row>
  </sheetData>
  <phoneticPr fontId="2" type="noConversion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775AC-5979-455D-B514-D8E38A64119D}">
  <sheetPr>
    <tabColor theme="6" tint="0.39997558519241921"/>
  </sheetPr>
  <dimension ref="B2"/>
  <sheetViews>
    <sheetView view="pageBreakPreview" topLeftCell="A133" zoomScale="130" zoomScaleNormal="100" zoomScaleSheetLayoutView="130" workbookViewId="0">
      <selection activeCell="H144" sqref="H144"/>
    </sheetView>
  </sheetViews>
  <sheetFormatPr defaultRowHeight="16.5" x14ac:dyDescent="0.3"/>
  <sheetData>
    <row r="2" spans="2:2" ht="54" x14ac:dyDescent="0.3">
      <c r="B2" s="40" t="s">
        <v>440</v>
      </c>
    </row>
  </sheetData>
  <phoneticPr fontId="2" type="noConversion"/>
  <pageMargins left="0.25" right="0.25" top="0.75" bottom="0.75" header="0.3" footer="0.3"/>
  <pageSetup paperSize="9" orientation="portrait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58400-DFC1-40F4-80B1-2D86F393445F}">
  <sheetPr>
    <tabColor theme="6" tint="0.39997558519241921"/>
  </sheetPr>
  <dimension ref="B2"/>
  <sheetViews>
    <sheetView view="pageBreakPreview" topLeftCell="A13" zoomScale="60" zoomScaleNormal="100" workbookViewId="0">
      <selection activeCell="I39" sqref="I39"/>
    </sheetView>
  </sheetViews>
  <sheetFormatPr defaultRowHeight="16.5" x14ac:dyDescent="0.3"/>
  <sheetData>
    <row r="2" spans="2:2" ht="54" x14ac:dyDescent="0.3">
      <c r="B2" s="40" t="s">
        <v>441</v>
      </c>
    </row>
  </sheetData>
  <phoneticPr fontId="2" type="noConversion"/>
  <pageMargins left="0.25" right="0.25" top="0.75" bottom="0.75" header="0.3" footer="0.3"/>
  <pageSetup paperSize="9" orientation="portrait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4A500-978B-4109-8BD8-18494395A60E}">
  <sheetPr>
    <tabColor theme="6" tint="0.39997558519241921"/>
  </sheetPr>
  <dimension ref="B2"/>
  <sheetViews>
    <sheetView view="pageBreakPreview" zoomScale="60" zoomScaleNormal="100" workbookViewId="0">
      <selection activeCell="F35" sqref="F35"/>
    </sheetView>
  </sheetViews>
  <sheetFormatPr defaultRowHeight="16.5" x14ac:dyDescent="0.3"/>
  <sheetData>
    <row r="2" spans="2:2" ht="54" x14ac:dyDescent="0.3">
      <c r="B2" s="40" t="s">
        <v>442</v>
      </c>
    </row>
  </sheetData>
  <phoneticPr fontId="2" type="noConversion"/>
  <pageMargins left="0.25" right="0.25" top="0.75" bottom="0.75" header="0.3" footer="0.3"/>
  <pageSetup paperSize="9" orientation="portrait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1D33E-F9AA-4213-AD1E-D522A8A1C166}">
  <sheetPr>
    <tabColor theme="6" tint="0.39997558519241921"/>
  </sheetPr>
  <dimension ref="B2"/>
  <sheetViews>
    <sheetView view="pageBreakPreview" zoomScale="60" zoomScaleNormal="100" workbookViewId="0">
      <selection activeCell="O28" sqref="O28"/>
    </sheetView>
  </sheetViews>
  <sheetFormatPr defaultRowHeight="16.5" x14ac:dyDescent="0.3"/>
  <sheetData>
    <row r="2" spans="2:2" ht="54" x14ac:dyDescent="0.3">
      <c r="B2" s="40" t="s">
        <v>443</v>
      </c>
    </row>
  </sheetData>
  <phoneticPr fontId="2" type="noConversion"/>
  <pageMargins left="0.25" right="0.25" top="0.75" bottom="0.75" header="0.3" footer="0.3"/>
  <pageSetup paperSize="9" orientation="portrait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5DA21-945D-4CA2-9A88-CABCF74F9FAF}">
  <sheetPr>
    <tabColor theme="6" tint="0.39997558519241921"/>
  </sheetPr>
  <dimension ref="B2"/>
  <sheetViews>
    <sheetView view="pageBreakPreview" topLeftCell="A25" zoomScale="60" zoomScaleNormal="100" workbookViewId="0">
      <selection activeCell="N61" sqref="N61"/>
    </sheetView>
  </sheetViews>
  <sheetFormatPr defaultRowHeight="16.5" x14ac:dyDescent="0.3"/>
  <sheetData>
    <row r="2" spans="2:2" ht="54" x14ac:dyDescent="0.3">
      <c r="B2" s="40" t="s">
        <v>444</v>
      </c>
    </row>
  </sheetData>
  <phoneticPr fontId="2" type="noConversion"/>
  <pageMargins left="0.25" right="0.25" top="0.75" bottom="0.75" header="0.3" footer="0.3"/>
  <pageSetup paperSize="9" orientation="portrait" verticalDpi="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F08B5-2112-4417-999F-38E7DB44CD1A}">
  <sheetPr>
    <tabColor theme="6" tint="0.39997558519241921"/>
  </sheetPr>
  <dimension ref="B2"/>
  <sheetViews>
    <sheetView tabSelected="1" view="pageBreakPreview" topLeftCell="A14" zoomScale="60" zoomScaleNormal="100" workbookViewId="0">
      <selection activeCell="O38" sqref="O38"/>
    </sheetView>
  </sheetViews>
  <sheetFormatPr defaultRowHeight="16.5" x14ac:dyDescent="0.3"/>
  <sheetData>
    <row r="2" spans="2:2" ht="54" x14ac:dyDescent="0.3">
      <c r="B2" s="40" t="s">
        <v>445</v>
      </c>
    </row>
  </sheetData>
  <phoneticPr fontId="2" type="noConversion"/>
  <pageMargins left="0.25" right="0.25" top="0.75" bottom="0.75" header="0.3" footer="0.3"/>
  <pageSetup paperSize="9" orientation="portrait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41CF8-317C-41C2-A7D2-B754893E7886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38C04-46A1-4770-B1F0-782C0B11A9F6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BC3D5-AB35-4209-BA74-DDB44A4A9A4E}">
  <dimension ref="A1"/>
  <sheetViews>
    <sheetView workbookViewId="0">
      <selection activeCell="H21" sqref="H21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ABB9A-6239-4922-A36A-E9FEA19E83E2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 지정된 범위</vt:lpstr>
      </vt:variant>
      <vt:variant>
        <vt:i4>1</vt:i4>
      </vt:variant>
    </vt:vector>
  </HeadingPairs>
  <TitlesOfParts>
    <vt:vector size="19" baseType="lpstr">
      <vt:lpstr> 유용한 핫키</vt:lpstr>
      <vt:lpstr>대시보드</vt:lpstr>
      <vt:lpstr>한줄 데이타 여러줄로</vt:lpstr>
      <vt:lpstr>여러개 그림 일괄 삽입</vt:lpstr>
      <vt:lpstr>그림배경 제거</vt:lpstr>
      <vt:lpstr>자동테두리</vt:lpstr>
      <vt:lpstr>빠른채우기 Value 오류</vt:lpstr>
      <vt:lpstr>숨겨진범위</vt:lpstr>
      <vt:lpstr>sumif함수</vt:lpstr>
      <vt:lpstr>subtotal 함수</vt:lpstr>
      <vt:lpstr>sumproduct</vt:lpstr>
      <vt:lpstr>countif함수</vt:lpstr>
      <vt:lpstr>countifs함수</vt:lpstr>
      <vt:lpstr>averageif함수</vt:lpstr>
      <vt:lpstr>Sheet5</vt:lpstr>
      <vt:lpstr>Sheet6</vt:lpstr>
      <vt:lpstr>Sheet7</vt:lpstr>
      <vt:lpstr>Sheet1</vt:lpstr>
      <vt:lpstr>' 유용한 핫키'!Print_Area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 Duk Ko</dc:creator>
  <cp:lastModifiedBy>kyung Duk Ko</cp:lastModifiedBy>
  <cp:lastPrinted>2024-05-16T08:36:45Z</cp:lastPrinted>
  <dcterms:created xsi:type="dcterms:W3CDTF">2024-04-19T01:08:02Z</dcterms:created>
  <dcterms:modified xsi:type="dcterms:W3CDTF">2024-05-16T08:49:59Z</dcterms:modified>
</cp:coreProperties>
</file>